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timelines/timeline2.xml" ContentType="application/vnd.ms-excel.timeline+xml"/>
  <Override PartName="/xl/pivotTables/pivotTable7.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pivotTables/pivotTable10.xml" ContentType="application/vnd.openxmlformats-officedocument.spreadsheetml.pivotTable+xml"/>
  <Override PartName="/xl/tables/table1.xml" ContentType="application/vnd.openxmlformats-officedocument.spreadsheetml.table+xml"/>
  <Override PartName="/xl/pivotTables/pivotTable11.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hidePivotFieldList="1"/>
  <mc:AlternateContent xmlns:mc="http://schemas.openxmlformats.org/markup-compatibility/2006">
    <mc:Choice Requires="x15">
      <x15ac:absPath xmlns:x15ac="http://schemas.microsoft.com/office/spreadsheetml/2010/11/ac" url="C:\Users\Adekoyejo.dada\Desktop\Onyx Data - DataDNA Dataset Challenge - Business Financial Dataset - August 2024\"/>
    </mc:Choice>
  </mc:AlternateContent>
  <xr:revisionPtr revIDLastSave="0" documentId="13_ncr:1_{2900416C-BB84-42F7-BE9A-529BFC69E251}" xr6:coauthVersionLast="47" xr6:coauthVersionMax="47" xr10:uidLastSave="{00000000-0000-0000-0000-000000000000}"/>
  <bookViews>
    <workbookView xWindow="-28920" yWindow="540" windowWidth="29040" windowHeight="15720" activeTab="3" xr2:uid="{03D87DC1-F306-4581-B651-66977685B5D8}"/>
  </bookViews>
  <sheets>
    <sheet name="Revenue_Expense by Amount (P.T)" sheetId="5" r:id="rId1"/>
    <sheet name="Business Line by Month &amp; Income" sheetId="14" r:id="rId2"/>
    <sheet name="Pivot Table" sheetId="11" r:id="rId3"/>
    <sheet name="Dashboard" sheetId="17" r:id="rId4"/>
    <sheet name="Rev_exp Pivot" sheetId="16" r:id="rId5"/>
    <sheet name="Timeline" sheetId="26" r:id="rId6"/>
    <sheet name="Quarter_Month" sheetId="23" r:id="rId7"/>
    <sheet name="Quarter" sheetId="24" r:id="rId8"/>
    <sheet name="DOTW" sheetId="28" r:id="rId9"/>
    <sheet name="revenue_expense Listing" sheetId="1" r:id="rId10"/>
    <sheet name="Revenue_only Table" sheetId="18" r:id="rId11"/>
    <sheet name="Expense_only Table" sheetId="19" r:id="rId12"/>
    <sheet name="COGS" sheetId="20" r:id="rId13"/>
    <sheet name="OPEX" sheetId="21" r:id="rId14"/>
    <sheet name="Cell Reference" sheetId="13" r:id="rId15"/>
    <sheet name="Jan_Nut (A.F)" sheetId="7" r:id="rId16"/>
    <sheet name="Jan_Sport_Equip (A.F)" sheetId="8" r:id="rId17"/>
    <sheet name="Jan_Sport_Wear (A.F)" sheetId="10" state="hidden" r:id="rId18"/>
    <sheet name="Sheet2" sheetId="4" state="hidden" r:id="rId19"/>
    <sheet name="dictionary" sheetId="2" r:id="rId20"/>
  </sheets>
  <definedNames>
    <definedName name="_xlnm._FilterDatabase" localSheetId="11" hidden="1">'Expense_only Table'!$B$4:$M$4</definedName>
    <definedName name="_xlnm._FilterDatabase" localSheetId="15" hidden="1">'Jan_Nut (A.F)'!$A$5:$K$21</definedName>
    <definedName name="_xlnm._FilterDatabase" localSheetId="9" hidden="1">'revenue_expense Listing'!$B$583:$D$584</definedName>
    <definedName name="_xlnm._FilterDatabase" localSheetId="10" hidden="1">'Revenue_only Table'!$B$3:$L$116</definedName>
    <definedName name="_xlcn.WorksheetConnection_Expense_onlyTableB4M4721" hidden="1">'Expense_only Table'!$B$4:$M$472</definedName>
    <definedName name="_xlcn.WorksheetConnection_OnyxDataDataDNADatasetChallengeBusinessFinancialDatasetAugust2024.xlsxTable11" hidden="1">Table1[]</definedName>
    <definedName name="_xlnm.Criteria" localSheetId="12">COGS!$F$1:$F$2</definedName>
    <definedName name="_xlnm.Criteria" localSheetId="11">'Expense_only Table'!$I$1:$I$2</definedName>
    <definedName name="_xlnm.Criteria" localSheetId="15">'Jan_Nut (A.F)'!$B$1:$C$2</definedName>
    <definedName name="_xlnm.Criteria" localSheetId="16">'Jan_Sport_Equip (A.F)'!$C$1:$D$2</definedName>
    <definedName name="_xlnm.Criteria" localSheetId="13">OPEX!$G$1:$G$2</definedName>
    <definedName name="_xlnm.Criteria" localSheetId="10">'Revenue_only Table'!#REF!</definedName>
    <definedName name="_xlnm.Extract" localSheetId="12">COGS!$B$4:$L$4</definedName>
    <definedName name="_xlnm.Extract" localSheetId="11">'Expense_only Table'!$B$4:$M$4</definedName>
    <definedName name="_xlnm.Extract" localSheetId="15">'Jan_Nut (A.F)'!$A$5:$K$5</definedName>
    <definedName name="_xlnm.Extract" localSheetId="16">'Jan_Sport_Equip (A.F)'!$A$4:$K$4</definedName>
    <definedName name="_xlnm.Extract" localSheetId="13">OPEX!$A$4:$K$4</definedName>
    <definedName name="_xlnm.Extract" localSheetId="10">'Revenue_only Table'!$B$3:$L$3</definedName>
    <definedName name="NativeTimeline_Date">#N/A</definedName>
    <definedName name="_xlnm.Print_Area" localSheetId="3">Dashboard!$B$1:$AS$133</definedName>
    <definedName name="Slicer_Business_Line">#N/A</definedName>
    <definedName name="Slicer_Day_of_the_Week">#N/A</definedName>
  </definedNames>
  <calcPr calcId="191029"/>
  <pivotCaches>
    <pivotCache cacheId="116" r:id="rId21"/>
    <pivotCache cacheId="117" r:id="rId22"/>
    <pivotCache cacheId="89" r:id="rId23"/>
    <pivotCache cacheId="493" r:id="rId24"/>
    <pivotCache cacheId="496" r:id="rId25"/>
    <pivotCache cacheId="499" r:id="rId26"/>
    <pivotCache cacheId="502" r:id="rId27"/>
    <pivotCache cacheId="505" r:id="rId28"/>
  </pivotCaches>
  <extLst>
    <ext xmlns:x14="http://schemas.microsoft.com/office/spreadsheetml/2009/9/main" uri="{876F7934-8845-4945-9796-88D515C7AA90}">
      <x14:pivotCaches>
        <pivotCache cacheId="142" r:id="rId29"/>
      </x14:pivotCaches>
    </ext>
    <ext xmlns:x14="http://schemas.microsoft.com/office/spreadsheetml/2009/9/main" uri="{BBE1A952-AA13-448e-AADC-164F8A28A991}">
      <x14:slicerCaches>
        <x14:slicerCache r:id="rId30"/>
        <x14:slicerCache r:id="rId3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32"/>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Expense_only Table!$B$4:$M$472"/>
          <x15:modelTable id="Table1" name="Table1" connection="WorksheetConnection_Onyx Data - DataDNA Dataset Challenge - Business Financial Dataset - August 2024.xlsx!Table1"/>
        </x15:modelTables>
      </x15:dataModel>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2" i="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01" i="21"/>
  <c r="E202" i="21"/>
  <c r="E203" i="21"/>
  <c r="E204" i="21"/>
  <c r="E205" i="21"/>
  <c r="E206" i="21"/>
  <c r="E207" i="21"/>
  <c r="E208" i="21"/>
  <c r="E209" i="21"/>
  <c r="E210" i="21"/>
  <c r="E211" i="21"/>
  <c r="E212" i="21"/>
  <c r="E213" i="21"/>
  <c r="E214" i="21"/>
  <c r="E215" i="21"/>
  <c r="E216" i="21"/>
  <c r="E217" i="21"/>
  <c r="E218" i="21"/>
  <c r="E219" i="21"/>
  <c r="E220" i="21"/>
  <c r="E5" i="21"/>
  <c r="I221"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153" i="20"/>
  <c r="F154" i="20"/>
  <c r="F155" i="20"/>
  <c r="F156" i="20"/>
  <c r="F157" i="20"/>
  <c r="F158" i="20"/>
  <c r="F159" i="20"/>
  <c r="F160" i="20"/>
  <c r="F161" i="20"/>
  <c r="F162" i="20"/>
  <c r="F163" i="20"/>
  <c r="F164" i="20"/>
  <c r="F165" i="20"/>
  <c r="F166" i="20"/>
  <c r="F167" i="20"/>
  <c r="F168" i="20"/>
  <c r="F169" i="20"/>
  <c r="F170" i="20"/>
  <c r="F171" i="20"/>
  <c r="F172" i="20"/>
  <c r="F173" i="20"/>
  <c r="F174" i="20"/>
  <c r="F175" i="20"/>
  <c r="F176" i="20"/>
  <c r="F177" i="20"/>
  <c r="F178" i="20"/>
  <c r="F179" i="20"/>
  <c r="F180" i="20"/>
  <c r="F181" i="20"/>
  <c r="F182" i="20"/>
  <c r="F183" i="20"/>
  <c r="F184" i="20"/>
  <c r="F185" i="20"/>
  <c r="F186" i="20"/>
  <c r="F187" i="20"/>
  <c r="F188" i="20"/>
  <c r="F189" i="20"/>
  <c r="F190" i="20"/>
  <c r="F191" i="20"/>
  <c r="F192" i="20"/>
  <c r="F193" i="20"/>
  <c r="F194" i="20"/>
  <c r="F195" i="20"/>
  <c r="F196" i="20"/>
  <c r="F197" i="20"/>
  <c r="F198" i="20"/>
  <c r="F199" i="20"/>
  <c r="F200" i="20"/>
  <c r="F201" i="20"/>
  <c r="F202" i="20"/>
  <c r="F203" i="20"/>
  <c r="F204" i="20"/>
  <c r="F205" i="20"/>
  <c r="F206" i="20"/>
  <c r="F207" i="20"/>
  <c r="F208" i="20"/>
  <c r="F209" i="20"/>
  <c r="F210" i="20"/>
  <c r="F211" i="20"/>
  <c r="F212" i="20"/>
  <c r="F213" i="20"/>
  <c r="F214" i="20"/>
  <c r="F215" i="20"/>
  <c r="F216" i="20"/>
  <c r="F217" i="20"/>
  <c r="F218" i="20"/>
  <c r="F219" i="20"/>
  <c r="F220" i="20"/>
  <c r="F5" i="20"/>
  <c r="F5" i="18" l="1"/>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4" i="18"/>
  <c r="F6"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F190" i="19"/>
  <c r="F191" i="19"/>
  <c r="F192" i="19"/>
  <c r="F193" i="19"/>
  <c r="F194" i="19"/>
  <c r="F195" i="19"/>
  <c r="F196" i="19"/>
  <c r="F197" i="19"/>
  <c r="F198" i="19"/>
  <c r="F199" i="19"/>
  <c r="F200" i="19"/>
  <c r="F201" i="19"/>
  <c r="F202" i="19"/>
  <c r="F203" i="19"/>
  <c r="F204" i="19"/>
  <c r="F205" i="19"/>
  <c r="F206" i="19"/>
  <c r="F207" i="19"/>
  <c r="F208" i="19"/>
  <c r="F209" i="19"/>
  <c r="F210" i="19"/>
  <c r="F211" i="19"/>
  <c r="F212" i="19"/>
  <c r="F213" i="19"/>
  <c r="F214" i="19"/>
  <c r="F215" i="19"/>
  <c r="F216" i="19"/>
  <c r="F217" i="19"/>
  <c r="F218" i="19"/>
  <c r="F219" i="19"/>
  <c r="F220" i="19"/>
  <c r="F221" i="19"/>
  <c r="F222" i="19"/>
  <c r="F223" i="19"/>
  <c r="F224" i="19"/>
  <c r="F225" i="19"/>
  <c r="F226" i="19"/>
  <c r="F227" i="19"/>
  <c r="F228" i="19"/>
  <c r="F229" i="19"/>
  <c r="F230" i="19"/>
  <c r="F231" i="19"/>
  <c r="F232" i="19"/>
  <c r="F233" i="19"/>
  <c r="F234" i="19"/>
  <c r="F235" i="19"/>
  <c r="F236" i="19"/>
  <c r="F237" i="19"/>
  <c r="F238" i="19"/>
  <c r="F239" i="19"/>
  <c r="F240" i="19"/>
  <c r="F241" i="19"/>
  <c r="F242" i="19"/>
  <c r="F243" i="19"/>
  <c r="F244" i="19"/>
  <c r="F245" i="19"/>
  <c r="F246" i="19"/>
  <c r="F247" i="19"/>
  <c r="F248" i="19"/>
  <c r="F249" i="19"/>
  <c r="F250" i="19"/>
  <c r="F251" i="19"/>
  <c r="F252" i="19"/>
  <c r="F253" i="19"/>
  <c r="F254" i="19"/>
  <c r="F255" i="19"/>
  <c r="F256" i="19"/>
  <c r="F257" i="19"/>
  <c r="F258" i="19"/>
  <c r="F259" i="19"/>
  <c r="F260" i="19"/>
  <c r="F261" i="19"/>
  <c r="F262" i="19"/>
  <c r="F263" i="19"/>
  <c r="F264" i="19"/>
  <c r="F265" i="19"/>
  <c r="F266" i="19"/>
  <c r="F267" i="19"/>
  <c r="F268" i="19"/>
  <c r="F269" i="19"/>
  <c r="F270" i="19"/>
  <c r="F271" i="19"/>
  <c r="F272" i="19"/>
  <c r="F273" i="19"/>
  <c r="F274" i="19"/>
  <c r="F275" i="19"/>
  <c r="F276" i="19"/>
  <c r="F277" i="19"/>
  <c r="F278" i="19"/>
  <c r="F279" i="19"/>
  <c r="F280" i="19"/>
  <c r="F281" i="19"/>
  <c r="F282" i="19"/>
  <c r="F283" i="19"/>
  <c r="F284" i="19"/>
  <c r="F285" i="19"/>
  <c r="F286" i="19"/>
  <c r="F287" i="19"/>
  <c r="F288" i="19"/>
  <c r="F289" i="19"/>
  <c r="F290" i="19"/>
  <c r="F291" i="19"/>
  <c r="F292" i="19"/>
  <c r="F293" i="19"/>
  <c r="F294" i="19"/>
  <c r="F295" i="19"/>
  <c r="F296" i="19"/>
  <c r="F297" i="19"/>
  <c r="F298" i="19"/>
  <c r="F299" i="19"/>
  <c r="F300" i="19"/>
  <c r="F301" i="19"/>
  <c r="F302" i="19"/>
  <c r="F303" i="19"/>
  <c r="F304" i="19"/>
  <c r="F305" i="19"/>
  <c r="F306" i="19"/>
  <c r="F307" i="19"/>
  <c r="F308" i="19"/>
  <c r="F309" i="19"/>
  <c r="F310" i="19"/>
  <c r="F311" i="19"/>
  <c r="F312" i="19"/>
  <c r="F313" i="19"/>
  <c r="F314" i="19"/>
  <c r="F315" i="19"/>
  <c r="F316" i="19"/>
  <c r="F317" i="19"/>
  <c r="F318" i="19"/>
  <c r="F319" i="19"/>
  <c r="F320" i="19"/>
  <c r="F321" i="19"/>
  <c r="F322" i="19"/>
  <c r="F323" i="19"/>
  <c r="F324" i="19"/>
  <c r="F325" i="19"/>
  <c r="F326" i="19"/>
  <c r="F327" i="19"/>
  <c r="F328" i="19"/>
  <c r="F329" i="19"/>
  <c r="F330" i="19"/>
  <c r="F331" i="19"/>
  <c r="F332" i="19"/>
  <c r="F333" i="19"/>
  <c r="F334" i="19"/>
  <c r="F335" i="19"/>
  <c r="F336" i="19"/>
  <c r="F337" i="19"/>
  <c r="F338" i="19"/>
  <c r="F339" i="19"/>
  <c r="F340" i="19"/>
  <c r="F341" i="19"/>
  <c r="F342" i="19"/>
  <c r="F343" i="19"/>
  <c r="F344" i="19"/>
  <c r="F345" i="19"/>
  <c r="F346" i="19"/>
  <c r="F347" i="19"/>
  <c r="F348" i="19"/>
  <c r="F349" i="19"/>
  <c r="F350" i="19"/>
  <c r="F351" i="19"/>
  <c r="F352" i="19"/>
  <c r="F353" i="19"/>
  <c r="F354" i="19"/>
  <c r="F355" i="19"/>
  <c r="F356" i="19"/>
  <c r="F357" i="19"/>
  <c r="F358" i="19"/>
  <c r="F359" i="19"/>
  <c r="F360" i="19"/>
  <c r="F361" i="19"/>
  <c r="F362" i="19"/>
  <c r="F363" i="19"/>
  <c r="F364" i="19"/>
  <c r="F365" i="19"/>
  <c r="F366" i="19"/>
  <c r="F367" i="19"/>
  <c r="F368" i="19"/>
  <c r="F369" i="19"/>
  <c r="F370" i="19"/>
  <c r="F371" i="19"/>
  <c r="F372" i="19"/>
  <c r="F373" i="19"/>
  <c r="F374" i="19"/>
  <c r="F375" i="19"/>
  <c r="F376" i="19"/>
  <c r="F377" i="19"/>
  <c r="F378" i="19"/>
  <c r="F379" i="19"/>
  <c r="F380" i="19"/>
  <c r="F381" i="19"/>
  <c r="F382" i="19"/>
  <c r="F383" i="19"/>
  <c r="F384" i="19"/>
  <c r="F385" i="19"/>
  <c r="F386" i="19"/>
  <c r="F387" i="19"/>
  <c r="F388" i="19"/>
  <c r="F389" i="19"/>
  <c r="F390" i="19"/>
  <c r="F391" i="19"/>
  <c r="F392" i="19"/>
  <c r="F393" i="19"/>
  <c r="F394" i="19"/>
  <c r="F395" i="19"/>
  <c r="F396" i="19"/>
  <c r="F397" i="19"/>
  <c r="F398" i="19"/>
  <c r="F399" i="19"/>
  <c r="F400" i="19"/>
  <c r="F401" i="19"/>
  <c r="F402" i="19"/>
  <c r="F403" i="19"/>
  <c r="F404" i="19"/>
  <c r="F405" i="19"/>
  <c r="F406" i="19"/>
  <c r="F407" i="19"/>
  <c r="F408" i="19"/>
  <c r="F409" i="19"/>
  <c r="F410"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0" i="19"/>
  <c r="F441" i="19"/>
  <c r="F442" i="19"/>
  <c r="F443" i="19"/>
  <c r="F444" i="19"/>
  <c r="F445" i="19"/>
  <c r="F446" i="19"/>
  <c r="F447" i="19"/>
  <c r="F448" i="19"/>
  <c r="F449" i="19"/>
  <c r="F450" i="19"/>
  <c r="F451" i="19"/>
  <c r="F452" i="19"/>
  <c r="F453" i="19"/>
  <c r="F454" i="19"/>
  <c r="F455" i="19"/>
  <c r="F456" i="19"/>
  <c r="F457" i="19"/>
  <c r="F458" i="19"/>
  <c r="F459" i="19"/>
  <c r="F460" i="19"/>
  <c r="F461" i="19"/>
  <c r="F462" i="19"/>
  <c r="F463" i="19"/>
  <c r="F464" i="19"/>
  <c r="F465" i="19"/>
  <c r="F466" i="19"/>
  <c r="F467" i="19"/>
  <c r="F468" i="19"/>
  <c r="F469" i="19"/>
  <c r="F470" i="19"/>
  <c r="F471" i="19"/>
  <c r="F472" i="19"/>
  <c r="F5" i="19"/>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2" i="1"/>
  <c r="F32" i="8" l="1"/>
  <c r="F30" i="8" l="1"/>
  <c r="F28" i="8"/>
  <c r="F26" i="8"/>
  <c r="F25" i="8"/>
  <c r="F24" i="8"/>
  <c r="F27" i="8" s="1"/>
  <c r="F29" i="8" s="1"/>
  <c r="F31" i="8" s="1"/>
  <c r="F31" i="7"/>
  <c r="F30" i="7"/>
  <c r="F28" i="7"/>
  <c r="F26" i="7"/>
  <c r="F25" i="7"/>
  <c r="F24" i="7"/>
  <c r="F27" i="7" s="1"/>
  <c r="F29" i="7" s="1"/>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2" i="1"/>
  <c r="B19" i="2"/>
  <c r="B17" i="2"/>
  <c r="B1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60633F-D31C-4347-9673-3BEA69488F7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234FCD0-7C7E-4419-9637-F3159CBF832E}" name="WorksheetConnection_Expense_only Table!$B$4:$M$472" type="102" refreshedVersion="8" minRefreshableVersion="5">
    <extLst>
      <ext xmlns:x15="http://schemas.microsoft.com/office/spreadsheetml/2010/11/main" uri="{DE250136-89BD-433C-8126-D09CA5730AF9}">
        <x15:connection id="Range" autoDelete="1">
          <x15:rangePr sourceName="_xlcn.WorksheetConnection_Expense_onlyTableB4M4721"/>
        </x15:connection>
      </ext>
    </extLst>
  </connection>
  <connection id="3" xr16:uid="{9F923E5F-9E0D-4B95-9CA0-42679A3188A2}" name="WorksheetConnection_Onyx Data - DataDNA Dataset Challenge - Business Financial Dataset - August 2024.xlsx!Table1" type="102" refreshedVersion="8" minRefreshableVersion="5">
    <extLst>
      <ext xmlns:x15="http://schemas.microsoft.com/office/spreadsheetml/2010/11/main" uri="{DE250136-89BD-433C-8126-D09CA5730AF9}">
        <x15:connection id="Table1" autoDelete="1">
          <x15:rangePr sourceName="_xlcn.WorksheetConnection_OnyxDataDataDNADatasetChallengeBusinessFinancialDatasetAugust2024.xlsxTable11"/>
        </x15:connection>
      </ext>
    </extLst>
  </connection>
</connections>
</file>

<file path=xl/sharedStrings.xml><?xml version="1.0" encoding="utf-8"?>
<sst xmlns="http://schemas.openxmlformats.org/spreadsheetml/2006/main" count="10116" uniqueCount="115">
  <si>
    <t>Year</t>
  </si>
  <si>
    <t>Month - name</t>
  </si>
  <si>
    <t>Month -sequence</t>
  </si>
  <si>
    <t>Date</t>
  </si>
  <si>
    <t>Business Line</t>
  </si>
  <si>
    <t>Amount, $</t>
  </si>
  <si>
    <t>Expense subgroup</t>
  </si>
  <si>
    <t>Income / Expense Group</t>
  </si>
  <si>
    <t>Income or expense</t>
  </si>
  <si>
    <t>January</t>
  </si>
  <si>
    <t>Nutrition and Food Supplements </t>
  </si>
  <si>
    <t>Sales</t>
  </si>
  <si>
    <t>Revenue</t>
  </si>
  <si>
    <t>Consulting and professional services</t>
  </si>
  <si>
    <t>Other income</t>
  </si>
  <si>
    <t>Rent</t>
  </si>
  <si>
    <t>Opex</t>
  </si>
  <si>
    <t>Expense</t>
  </si>
  <si>
    <t>Equipment</t>
  </si>
  <si>
    <t>Marketing</t>
  </si>
  <si>
    <t>Payroll</t>
  </si>
  <si>
    <t>R&amp;D</t>
  </si>
  <si>
    <t>Other</t>
  </si>
  <si>
    <t>Materials</t>
  </si>
  <si>
    <t>COGS</t>
  </si>
  <si>
    <t>Packaging</t>
  </si>
  <si>
    <t>Shipping</t>
  </si>
  <si>
    <t>Labor</t>
  </si>
  <si>
    <t>Interest and tax</t>
  </si>
  <si>
    <t>Sports equipment</t>
  </si>
  <si>
    <t>Sportswear</t>
  </si>
  <si>
    <t>February</t>
  </si>
  <si>
    <t>March</t>
  </si>
  <si>
    <t>April</t>
  </si>
  <si>
    <t>May</t>
  </si>
  <si>
    <t>June</t>
  </si>
  <si>
    <t>July</t>
  </si>
  <si>
    <t>August</t>
  </si>
  <si>
    <t>September</t>
  </si>
  <si>
    <t>October</t>
  </si>
  <si>
    <t>November</t>
  </si>
  <si>
    <t>December</t>
  </si>
  <si>
    <t>Year of revenue/expense</t>
  </si>
  <si>
    <t>Month of revenue/expense</t>
  </si>
  <si>
    <t>Month of revenue/expense, expressed as number</t>
  </si>
  <si>
    <t>Date of revenue/expense, expressed as the last day of the month</t>
  </si>
  <si>
    <t>Business line generating revenue / expense (Sports Inventory, Sportswear, and Nutrition &amp; Food Supplements)</t>
  </si>
  <si>
    <t>Revenue or expense amount in USD</t>
  </si>
  <si>
    <t>Column indicating if associated amount is revenue or expense</t>
  </si>
  <si>
    <t>Revenue / Expense Group</t>
  </si>
  <si>
    <t>Revenue or expense</t>
  </si>
  <si>
    <t>Subcategory of revenue / expense. Revenue subcategories are Sales, Consulting and Professional Services and Other income). Expense subcategories are OPEX, COGS and Interests and Tax</t>
  </si>
  <si>
    <t>Additional subgroups categorizing expenses associated to OPEX and COGS</t>
  </si>
  <si>
    <t>Interest and Tax</t>
  </si>
  <si>
    <t>Example of calculations within an Income Statement:</t>
  </si>
  <si>
    <r>
      <rPr>
        <b/>
        <sz val="11"/>
        <color theme="1"/>
        <rFont val="Aptos Narrow"/>
        <family val="2"/>
        <scheme val="minor"/>
      </rPr>
      <t>Revenue</t>
    </r>
    <r>
      <rPr>
        <sz val="11"/>
        <color theme="1"/>
        <rFont val="Aptos Narrow"/>
        <family val="2"/>
        <charset val="186"/>
        <scheme val="minor"/>
      </rPr>
      <t xml:space="preserve"> </t>
    </r>
    <r>
      <rPr>
        <i/>
        <sz val="11"/>
        <color theme="1"/>
        <rFont val="Aptos Narrow"/>
        <family val="2"/>
        <scheme val="minor"/>
      </rPr>
      <t xml:space="preserve"> (sum of all revenue groups)</t>
    </r>
  </si>
  <si>
    <r>
      <rPr>
        <b/>
        <sz val="11"/>
        <color theme="1"/>
        <rFont val="Aptos Narrow"/>
        <family val="2"/>
        <scheme val="minor"/>
      </rPr>
      <t>COGS</t>
    </r>
    <r>
      <rPr>
        <sz val="11"/>
        <color theme="1"/>
        <rFont val="Aptos Narrow"/>
        <family val="2"/>
        <charset val="186"/>
        <scheme val="minor"/>
      </rPr>
      <t xml:space="preserve"> </t>
    </r>
    <r>
      <rPr>
        <i/>
        <sz val="11"/>
        <color theme="1"/>
        <rFont val="Aptos Narrow"/>
        <family val="2"/>
        <scheme val="minor"/>
      </rPr>
      <t>(sum of all costs of good sold)</t>
    </r>
  </si>
  <si>
    <r>
      <rPr>
        <b/>
        <sz val="11"/>
        <color theme="1"/>
        <rFont val="Aptos Narrow"/>
        <family val="2"/>
        <scheme val="minor"/>
      </rPr>
      <t>Gross Profit</t>
    </r>
    <r>
      <rPr>
        <i/>
        <sz val="11"/>
        <color theme="1"/>
        <rFont val="Aptos Narrow"/>
        <family val="2"/>
        <scheme val="minor"/>
      </rPr>
      <t xml:space="preserve"> (Revenue - COGS)</t>
    </r>
  </si>
  <si>
    <r>
      <rPr>
        <b/>
        <sz val="11"/>
        <color theme="1"/>
        <rFont val="Aptos Narrow"/>
        <family val="2"/>
        <scheme val="minor"/>
      </rPr>
      <t>OPEX</t>
    </r>
    <r>
      <rPr>
        <i/>
        <sz val="11"/>
        <color theme="1"/>
        <rFont val="Aptos Narrow"/>
        <family val="2"/>
        <scheme val="minor"/>
      </rPr>
      <t xml:space="preserve"> (sum of all operating expense)</t>
    </r>
  </si>
  <si>
    <r>
      <rPr>
        <b/>
        <sz val="11"/>
        <color theme="1"/>
        <rFont val="Aptos Narrow"/>
        <family val="2"/>
        <scheme val="minor"/>
      </rPr>
      <t>EBIT</t>
    </r>
    <r>
      <rPr>
        <sz val="11"/>
        <color theme="1"/>
        <rFont val="Aptos Narrow"/>
        <family val="2"/>
        <charset val="186"/>
        <scheme val="minor"/>
      </rPr>
      <t xml:space="preserve"> </t>
    </r>
    <r>
      <rPr>
        <i/>
        <sz val="11"/>
        <color theme="1"/>
        <rFont val="Aptos Narrow"/>
        <family val="2"/>
        <scheme val="minor"/>
      </rPr>
      <t>(Gross profit - OPEX)</t>
    </r>
  </si>
  <si>
    <r>
      <rPr>
        <b/>
        <sz val="11"/>
        <color theme="1"/>
        <rFont val="Aptos Narrow"/>
        <family val="2"/>
        <scheme val="minor"/>
      </rPr>
      <t>Net profit</t>
    </r>
    <r>
      <rPr>
        <sz val="11"/>
        <color theme="1"/>
        <rFont val="Aptos Narrow"/>
        <family val="2"/>
        <charset val="186"/>
        <scheme val="minor"/>
      </rPr>
      <t xml:space="preserve"> </t>
    </r>
    <r>
      <rPr>
        <i/>
        <sz val="11"/>
        <color theme="1"/>
        <rFont val="Aptos Narrow"/>
        <family val="2"/>
        <scheme val="minor"/>
      </rPr>
      <t>(EBIT - Interest and Tax)</t>
    </r>
  </si>
  <si>
    <t>Row Labels</t>
  </si>
  <si>
    <t>Grand Total</t>
  </si>
  <si>
    <t>Only "revenue" has blank cells on the Expense_subgroup column</t>
  </si>
  <si>
    <t>The expenses are clearly stated on the Expenses_Subgroup column.</t>
  </si>
  <si>
    <t>Revenue Group</t>
  </si>
  <si>
    <t>Expense Group</t>
  </si>
  <si>
    <t/>
  </si>
  <si>
    <t>Sum of Amount, $</t>
  </si>
  <si>
    <t>Expenses from Nutrition and Food Supplements in January</t>
  </si>
  <si>
    <t>Revenue made from Nutrition and Food Supplements in January</t>
  </si>
  <si>
    <t xml:space="preserve">Cost of goods sold in Janaury </t>
  </si>
  <si>
    <t>Gross Profit for the Janaury</t>
  </si>
  <si>
    <t>OPEX for January</t>
  </si>
  <si>
    <t>EBIT for January</t>
  </si>
  <si>
    <t>Calculations based on the Dictionary  Sheet</t>
  </si>
  <si>
    <t>Net Profit</t>
  </si>
  <si>
    <t>Expenses from Sports equipment in January</t>
  </si>
  <si>
    <t>Revenue made from Sports equipment  in January</t>
  </si>
  <si>
    <t>Count of Business Line</t>
  </si>
  <si>
    <t>B18</t>
  </si>
  <si>
    <t>B19</t>
  </si>
  <si>
    <t>B21</t>
  </si>
  <si>
    <t>B36</t>
  </si>
  <si>
    <t>B37</t>
  </si>
  <si>
    <t>B39</t>
  </si>
  <si>
    <t>B54</t>
  </si>
  <si>
    <t>B55</t>
  </si>
  <si>
    <t>B57</t>
  </si>
  <si>
    <t>B72</t>
  </si>
  <si>
    <t>B73</t>
  </si>
  <si>
    <t>E2</t>
  </si>
  <si>
    <t>E194</t>
  </si>
  <si>
    <t>E390</t>
  </si>
  <si>
    <t>I2</t>
  </si>
  <si>
    <t>I5</t>
  </si>
  <si>
    <t>Day</t>
  </si>
  <si>
    <t>Day of the Week</t>
  </si>
  <si>
    <t>Tuesday</t>
  </si>
  <si>
    <t>Friday</t>
  </si>
  <si>
    <t>Sunday</t>
  </si>
  <si>
    <t>Wednesday</t>
  </si>
  <si>
    <t>Monday</t>
  </si>
  <si>
    <t>Thursday</t>
  </si>
  <si>
    <t>Saturday</t>
  </si>
  <si>
    <t>Quarter</t>
  </si>
  <si>
    <t>1st Quarter</t>
  </si>
  <si>
    <t>2nd Quarter</t>
  </si>
  <si>
    <t>3rd Quarter</t>
  </si>
  <si>
    <t>4th Quarter</t>
  </si>
  <si>
    <t>Month - name2</t>
  </si>
  <si>
    <t>Group1</t>
  </si>
  <si>
    <t>Group2</t>
  </si>
  <si>
    <t>Group3</t>
  </si>
  <si>
    <t>Group4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</si>
</sst>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 #,##0.00_-;_-* &quot;-&quot;??_-;_-@_-"/>
    <numFmt numFmtId="164" formatCode="#,##0.00\ &quot;€&quot;"/>
    <numFmt numFmtId="165" formatCode="_-* #,##0_-;\-* #,##0_-;_-* &quot;-&quot;??_-;_-@_-"/>
    <numFmt numFmtId="169" formatCode="[$$-409]#,##0.00"/>
    <numFmt numFmtId="172" formatCode="[$$-409]#,##0"/>
    <numFmt numFmtId="173" formatCode="\$#,##0;\(\$#,##0\)"/>
    <numFmt numFmtId="177" formatCode="#,##0;\(\$#,##0\)"/>
    <numFmt numFmtId="178" formatCode="#,##0.00;\(#,##0\)"/>
  </numFmts>
  <fonts count="9" x14ac:knownFonts="1">
    <font>
      <sz val="11"/>
      <color theme="1"/>
      <name val="Aptos Narrow"/>
      <family val="2"/>
      <charset val="186"/>
      <scheme val="minor"/>
    </font>
    <font>
      <sz val="11"/>
      <name val="Aptos Narrow"/>
      <family val="2"/>
      <scheme val="minor"/>
    </font>
    <font>
      <b/>
      <sz val="11"/>
      <color theme="1"/>
      <name val="Aptos Narrow"/>
      <family val="2"/>
      <scheme val="minor"/>
    </font>
    <font>
      <sz val="11"/>
      <color theme="1"/>
      <name val="Aptos Narrow"/>
      <family val="2"/>
      <scheme val="minor"/>
    </font>
    <font>
      <i/>
      <sz val="11"/>
      <color theme="1"/>
      <name val="Aptos Narrow"/>
      <family val="2"/>
      <scheme val="minor"/>
    </font>
    <font>
      <sz val="11"/>
      <color theme="1"/>
      <name val="Aptos Narrow"/>
      <family val="2"/>
      <charset val="186"/>
      <scheme val="minor"/>
    </font>
    <font>
      <b/>
      <sz val="11"/>
      <color theme="0"/>
      <name val="Aptos Narrow"/>
      <family val="2"/>
      <charset val="186"/>
      <scheme val="minor"/>
    </font>
    <font>
      <sz val="11"/>
      <color theme="0" tint="-4.9989318521683403E-2"/>
      <name val="Aptos Narrow"/>
      <family val="2"/>
      <charset val="186"/>
      <scheme val="minor"/>
    </font>
    <font>
      <sz val="22"/>
      <color theme="1"/>
      <name val="Aptos Narrow"/>
      <family val="2"/>
      <charset val="186"/>
      <scheme val="minor"/>
    </font>
  </fonts>
  <fills count="5">
    <fill>
      <patternFill patternType="none"/>
    </fill>
    <fill>
      <patternFill patternType="gray125"/>
    </fill>
    <fill>
      <patternFill patternType="solid">
        <fgColor theme="1"/>
        <bgColor theme="1"/>
      </patternFill>
    </fill>
    <fill>
      <patternFill patternType="solid">
        <fgColor theme="0" tint="-0.14999847407452621"/>
        <bgColor indexed="64"/>
      </patternFill>
    </fill>
    <fill>
      <patternFill patternType="solid">
        <fgColor rgb="FF008080"/>
        <bgColor indexed="64"/>
      </patternFill>
    </fill>
  </fills>
  <borders count="22">
    <border>
      <left/>
      <right/>
      <top/>
      <bottom/>
      <diagonal/>
    </border>
    <border>
      <left/>
      <right/>
      <top style="thin">
        <color theme="1"/>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43" fontId="5" fillId="0" borderId="0" applyFont="0" applyFill="0" applyBorder="0" applyAlignment="0" applyProtection="0"/>
  </cellStyleXfs>
  <cellXfs count="66">
    <xf numFmtId="0" fontId="0" fillId="0" borderId="0" xfId="0"/>
    <xf numFmtId="0" fontId="1" fillId="0" borderId="0" xfId="0" applyFont="1"/>
    <xf numFmtId="14" fontId="1" fillId="0" borderId="0" xfId="0" applyNumberFormat="1" applyFont="1"/>
    <xf numFmtId="0" fontId="2" fillId="0" borderId="0" xfId="0" applyFont="1"/>
    <xf numFmtId="0" fontId="3" fillId="0" borderId="0" xfId="0" applyFont="1" applyAlignment="1">
      <alignment horizontal="left"/>
    </xf>
    <xf numFmtId="0" fontId="2" fillId="0" borderId="0" xfId="0" applyFont="1" applyAlignment="1">
      <alignment horizontal="left"/>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4" fontId="0" fillId="0" borderId="0" xfId="0" applyNumberFormat="1" applyAlignment="1">
      <alignment horizontal="left"/>
    </xf>
    <xf numFmtId="0" fontId="0" fillId="0" borderId="0" xfId="0" pivotButton="1"/>
    <xf numFmtId="165" fontId="0" fillId="0" borderId="0" xfId="1" applyNumberFormat="1" applyFont="1" applyAlignment="1">
      <alignment horizontal="center"/>
    </xf>
    <xf numFmtId="0" fontId="0" fillId="0" borderId="0" xfId="0" pivotButton="1" applyAlignment="1">
      <alignment horizontal="center"/>
    </xf>
    <xf numFmtId="0" fontId="6" fillId="2" borderId="1"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14" fontId="0" fillId="0" borderId="2" xfId="0" applyNumberFormat="1" applyBorder="1" applyAlignment="1">
      <alignment horizontal="center"/>
    </xf>
    <xf numFmtId="0" fontId="2" fillId="0" borderId="2" xfId="0" applyFont="1" applyBorder="1" applyAlignment="1">
      <alignment horizontal="center"/>
    </xf>
    <xf numFmtId="14" fontId="2" fillId="0" borderId="2" xfId="0" applyNumberFormat="1" applyFont="1" applyBorder="1" applyAlignment="1">
      <alignment horizontal="center"/>
    </xf>
    <xf numFmtId="0" fontId="2" fillId="0" borderId="5" xfId="0" applyFont="1" applyBorder="1" applyAlignment="1">
      <alignment horizontal="center" wrapText="1"/>
    </xf>
    <xf numFmtId="165" fontId="0" fillId="0" borderId="6" xfId="1" applyNumberFormat="1" applyFont="1" applyBorder="1" applyAlignment="1">
      <alignment vertical="center"/>
    </xf>
    <xf numFmtId="165" fontId="0" fillId="0" borderId="6" xfId="1" applyNumberFormat="1" applyFont="1" applyBorder="1"/>
    <xf numFmtId="0" fontId="2" fillId="0" borderId="5" xfId="0" applyFont="1" applyBorder="1" applyAlignment="1">
      <alignment horizontal="center"/>
    </xf>
    <xf numFmtId="165" fontId="0" fillId="0" borderId="6" xfId="1" applyNumberFormat="1" applyFont="1" applyBorder="1" applyAlignment="1">
      <alignment horizontal="center"/>
    </xf>
    <xf numFmtId="165" fontId="0" fillId="0" borderId="6" xfId="0" applyNumberFormat="1" applyBorder="1"/>
    <xf numFmtId="0" fontId="2" fillId="0" borderId="7" xfId="0" applyFont="1" applyBorder="1" applyAlignment="1">
      <alignment horizontal="center"/>
    </xf>
    <xf numFmtId="165" fontId="0" fillId="0" borderId="8" xfId="0" applyNumberFormat="1" applyBorder="1"/>
    <xf numFmtId="0" fontId="6" fillId="2" borderId="2" xfId="0" applyFont="1" applyFill="1" applyBorder="1" applyAlignment="1">
      <alignment horizontal="center"/>
    </xf>
    <xf numFmtId="165" fontId="0" fillId="0" borderId="6" xfId="1" applyNumberFormat="1" applyFont="1" applyBorder="1" applyAlignment="1">
      <alignment horizontal="left" vertical="center"/>
    </xf>
    <xf numFmtId="165" fontId="0" fillId="0" borderId="6" xfId="1" applyNumberFormat="1" applyFont="1" applyBorder="1" applyAlignment="1">
      <alignment horizontal="right"/>
    </xf>
    <xf numFmtId="0" fontId="0" fillId="0" borderId="0" xfId="0" applyAlignment="1">
      <alignment horizontal="left" indent="1"/>
    </xf>
    <xf numFmtId="0" fontId="0" fillId="0" borderId="0" xfId="0" applyAlignment="1">
      <alignment horizontal="left" indent="2"/>
    </xf>
    <xf numFmtId="165" fontId="0" fillId="0" borderId="0" xfId="0" applyNumberFormat="1" applyAlignment="1">
      <alignment horizontal="center"/>
    </xf>
    <xf numFmtId="165" fontId="0" fillId="0" borderId="0" xfId="0" applyNumberFormat="1"/>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NumberFormat="1"/>
    <xf numFmtId="0" fontId="0" fillId="0" borderId="18" xfId="0" applyBorder="1" applyAlignment="1">
      <alignment horizontal="center"/>
    </xf>
    <xf numFmtId="165" fontId="0" fillId="0" borderId="0" xfId="1" applyNumberFormat="1" applyFont="1"/>
    <xf numFmtId="165" fontId="0" fillId="0" borderId="2" xfId="0" applyNumberFormat="1" applyBorder="1"/>
    <xf numFmtId="169" fontId="0" fillId="0" borderId="0" xfId="0" applyNumberFormat="1"/>
    <xf numFmtId="172" fontId="0" fillId="0" borderId="0" xfId="0" applyNumberFormat="1"/>
    <xf numFmtId="173" fontId="0" fillId="0" borderId="0" xfId="0" applyNumberFormat="1"/>
    <xf numFmtId="177" fontId="0" fillId="0" borderId="0" xfId="0" applyNumberFormat="1"/>
    <xf numFmtId="0" fontId="7" fillId="3" borderId="0" xfId="0" applyFont="1" applyFill="1"/>
    <xf numFmtId="0" fontId="0" fillId="0" borderId="18" xfId="0" pivotButton="1" applyBorder="1"/>
    <xf numFmtId="0" fontId="0" fillId="0" borderId="19" xfId="0" applyBorder="1"/>
    <xf numFmtId="172" fontId="0" fillId="0" borderId="21" xfId="0" applyNumberFormat="1" applyBorder="1"/>
    <xf numFmtId="0" fontId="0" fillId="0" borderId="0" xfId="0" applyAlignment="1">
      <alignment horizontal="left" indent="3"/>
    </xf>
    <xf numFmtId="0" fontId="0" fillId="0" borderId="2" xfId="0" applyBorder="1" applyAlignment="1">
      <alignment horizontal="left" indent="1"/>
    </xf>
    <xf numFmtId="0" fontId="0" fillId="0" borderId="20" xfId="0" applyBorder="1" applyAlignment="1">
      <alignment horizontal="left"/>
    </xf>
    <xf numFmtId="165" fontId="0" fillId="0" borderId="2" xfId="0" pivotButton="1" applyNumberFormat="1" applyBorder="1"/>
    <xf numFmtId="178" fontId="0" fillId="0" borderId="0" xfId="0" applyNumberFormat="1"/>
    <xf numFmtId="165" fontId="8" fillId="4" borderId="2" xfId="0" applyNumberFormat="1" applyFont="1" applyFill="1" applyBorder="1"/>
    <xf numFmtId="165" fontId="8" fillId="0" borderId="2" xfId="0" applyNumberFormat="1" applyFont="1" applyBorder="1" applyAlignment="1">
      <alignment vertical="center"/>
    </xf>
  </cellXfs>
  <cellStyles count="2">
    <cellStyle name="Comma" xfId="1" builtinId="3"/>
    <cellStyle name="Normal" xfId="0" builtinId="0"/>
  </cellStyles>
  <dxfs count="417">
    <dxf>
      <alignment horizontal="center"/>
    </dxf>
    <dxf>
      <alignment horizontal="center"/>
    </dxf>
    <dxf>
      <alignment horizontal="center"/>
    </dxf>
    <dxf>
      <alignment horizontal="center"/>
    </dxf>
    <dxf>
      <alignment horizontal="center"/>
    </dxf>
    <dxf>
      <alignment horizontal="center"/>
    </dxf>
    <dxf>
      <numFmt numFmtId="165" formatCode="_-* #,##0_-;\-* #,##0_-;_-* &quot;-&quot;??_-;_-@_-"/>
    </dxf>
    <dxf>
      <alignment horizontal="left"/>
    </dxf>
    <dxf>
      <alignment horizontal="center"/>
    </dxf>
    <dxf>
      <alignment horizontal="center"/>
    </dxf>
    <dxf>
      <numFmt numFmtId="165" formatCode="_-* #,##0_-;\-* #,##0_-;_-* &quot;-&quot;??_-;_-@_-"/>
    </dxf>
    <dxf>
      <numFmt numFmtId="165" formatCode="_-* #,##0_-;\-* #,##0_-;_-* &quot;-&quot;??_-;_-@_-"/>
    </dxf>
    <dxf>
      <numFmt numFmtId="172" formatCode="[$$-409]#,##0"/>
    </dxf>
    <dxf>
      <numFmt numFmtId="169" formatCode="[$$-409]#,##0.00"/>
    </dxf>
    <dxf>
      <numFmt numFmtId="169" formatCode="[$$-409]#,##0.00"/>
    </dxf>
    <dxf>
      <numFmt numFmtId="169" formatCode="[$$-409]#,##0.00"/>
    </dxf>
    <dxf>
      <numFmt numFmtId="169" formatCode="[$$-409]#,##0.00"/>
    </dxf>
    <dxf>
      <numFmt numFmtId="169" formatCode="[$$-409]#,##0.00"/>
    </dxf>
    <dxf>
      <numFmt numFmtId="169" formatCode="[$$-409]#,##0.00"/>
    </dxf>
    <dxf>
      <numFmt numFmtId="172" formatCode="[$$-409]#,##0"/>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alignment horizontal="center"/>
    </dxf>
    <dxf>
      <alignment horizontal="center"/>
    </dxf>
    <dxf>
      <alignment horizontal="center"/>
    </dxf>
    <dxf>
      <alignment horizontal="center"/>
    </dxf>
    <dxf>
      <alignment horizontal="center"/>
    </dxf>
    <dxf>
      <numFmt numFmtId="165" formatCode="_-* #,##0_-;\-* #,##0_-;_-* &quot;-&quot;??_-;_-@_-"/>
    </dxf>
    <dxf>
      <alignment horizontal="left"/>
    </dxf>
    <dxf>
      <alignment horizontal="center"/>
    </dxf>
    <dxf>
      <alignment horizontal="center"/>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72" formatCode="[$$-409]#,##0"/>
    </dxf>
    <dxf>
      <alignment horizontal="center"/>
    </dxf>
    <dxf>
      <alignment horizontal="center"/>
    </dxf>
    <dxf>
      <alignment horizontal="center"/>
    </dxf>
    <dxf>
      <alignment horizontal="center"/>
    </dxf>
    <dxf>
      <alignment horizontal="center"/>
    </dxf>
    <dxf>
      <alignment horizontal="center"/>
    </dxf>
    <dxf>
      <numFmt numFmtId="165" formatCode="_-* #,##0_-;\-* #,##0_-;_-* &quot;-&quot;??_-;_-@_-"/>
    </dxf>
    <dxf>
      <alignment horizontal="left"/>
    </dxf>
    <dxf>
      <alignment horizontal="center"/>
    </dxf>
    <dxf>
      <alignment horizontal="center"/>
    </dxf>
    <dxf>
      <numFmt numFmtId="165" formatCode="_-* #,##0_-;\-* #,##0_-;_-* &quot;-&quot;??_-;_-@_-"/>
    </dxf>
    <dxf>
      <numFmt numFmtId="165" formatCode="_-* #,##0_-;\-* #,##0_-;_-* &quot;-&quot;??_-;_-@_-"/>
    </dxf>
    <dxf>
      <numFmt numFmtId="172" formatCode="[$$-409]#,##0"/>
    </dxf>
    <dxf>
      <numFmt numFmtId="169" formatCode="[$$-409]#,##0.00"/>
    </dxf>
    <dxf>
      <numFmt numFmtId="169" formatCode="[$$-409]#,##0.00"/>
    </dxf>
    <dxf>
      <numFmt numFmtId="169" formatCode="[$$-409]#,##0.00"/>
    </dxf>
    <dxf>
      <numFmt numFmtId="169" formatCode="[$$-409]#,##0.00"/>
    </dxf>
    <dxf>
      <numFmt numFmtId="169" formatCode="[$$-409]#,##0.00"/>
    </dxf>
    <dxf>
      <numFmt numFmtId="169" formatCode="[$$-409]#,##0.00"/>
    </dxf>
    <dxf>
      <numFmt numFmtId="172" formatCode="[$$-409]#,##0"/>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alignment horizontal="center"/>
    </dxf>
    <dxf>
      <alignment horizontal="center"/>
    </dxf>
    <dxf>
      <alignment horizontal="center"/>
    </dxf>
    <dxf>
      <alignment horizontal="center"/>
    </dxf>
    <dxf>
      <alignment horizontal="center"/>
    </dxf>
    <dxf>
      <numFmt numFmtId="165" formatCode="_-* #,##0_-;\-* #,##0_-;_-* &quot;-&quot;??_-;_-@_-"/>
    </dxf>
    <dxf>
      <alignment horizontal="left"/>
    </dxf>
    <dxf>
      <alignment horizontal="center"/>
    </dxf>
    <dxf>
      <alignment horizontal="center"/>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72" formatCode="[$$-409]#,##0"/>
    </dxf>
    <dxf>
      <alignment horizontal="center"/>
    </dxf>
    <dxf>
      <alignment horizontal="center"/>
    </dxf>
    <dxf>
      <alignment horizontal="center"/>
    </dxf>
    <dxf>
      <alignment horizontal="center"/>
    </dxf>
    <dxf>
      <alignment horizontal="center"/>
    </dxf>
    <dxf>
      <alignment horizontal="center"/>
    </dxf>
    <dxf>
      <numFmt numFmtId="165" formatCode="_-* #,##0_-;\-* #,##0_-;_-* &quot;-&quot;??_-;_-@_-"/>
    </dxf>
    <dxf>
      <alignment horizontal="left"/>
    </dxf>
    <dxf>
      <alignment horizontal="center"/>
    </dxf>
    <dxf>
      <alignment horizontal="center"/>
    </dxf>
    <dxf>
      <numFmt numFmtId="165" formatCode="_-* #,##0_-;\-* #,##0_-;_-* &quot;-&quot;??_-;_-@_-"/>
    </dxf>
    <dxf>
      <numFmt numFmtId="165" formatCode="_-* #,##0_-;\-* #,##0_-;_-* &quot;-&quot;??_-;_-@_-"/>
    </dxf>
    <dxf>
      <numFmt numFmtId="172" formatCode="[$$-409]#,##0"/>
    </dxf>
    <dxf>
      <numFmt numFmtId="169" formatCode="[$$-409]#,##0.00"/>
    </dxf>
    <dxf>
      <numFmt numFmtId="169" formatCode="[$$-409]#,##0.00"/>
    </dxf>
    <dxf>
      <numFmt numFmtId="169" formatCode="[$$-409]#,##0.00"/>
    </dxf>
    <dxf>
      <numFmt numFmtId="169" formatCode="[$$-409]#,##0.00"/>
    </dxf>
    <dxf>
      <numFmt numFmtId="169" formatCode="[$$-409]#,##0.00"/>
    </dxf>
    <dxf>
      <numFmt numFmtId="169" formatCode="[$$-409]#,##0.00"/>
    </dxf>
    <dxf>
      <numFmt numFmtId="172" formatCode="[$$-409]#,##0"/>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alignment horizontal="center"/>
    </dxf>
    <dxf>
      <alignment horizontal="center"/>
    </dxf>
    <dxf>
      <alignment horizontal="center"/>
    </dxf>
    <dxf>
      <alignment horizontal="center"/>
    </dxf>
    <dxf>
      <alignment horizontal="center"/>
    </dxf>
    <dxf>
      <numFmt numFmtId="165" formatCode="_-* #,##0_-;\-* #,##0_-;_-* &quot;-&quot;??_-;_-@_-"/>
    </dxf>
    <dxf>
      <alignment horizontal="left"/>
    </dxf>
    <dxf>
      <alignment horizontal="center"/>
    </dxf>
    <dxf>
      <alignment horizontal="center"/>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72" formatCode="[$$-409]#,##0"/>
    </dxf>
    <dxf>
      <alignment horizontal="center"/>
    </dxf>
    <dxf>
      <alignment horizontal="center"/>
    </dxf>
    <dxf>
      <alignment horizontal="center"/>
    </dxf>
    <dxf>
      <alignment horizontal="center"/>
    </dxf>
    <dxf>
      <alignment horizontal="center"/>
    </dxf>
    <dxf>
      <alignment horizontal="center"/>
    </dxf>
    <dxf>
      <numFmt numFmtId="165" formatCode="_-* #,##0_-;\-* #,##0_-;_-* &quot;-&quot;??_-;_-@_-"/>
    </dxf>
    <dxf>
      <alignment horizontal="left"/>
    </dxf>
    <dxf>
      <alignment horizontal="center"/>
    </dxf>
    <dxf>
      <alignment horizontal="center"/>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72" formatCode="[$$-409]#,##0"/>
    </dxf>
    <dxf>
      <numFmt numFmtId="172" formatCode="[$$-409]#,##0"/>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alignment horizontal="center"/>
    </dxf>
    <dxf>
      <alignment horizontal="center"/>
    </dxf>
    <dxf>
      <alignment horizontal="center"/>
    </dxf>
    <dxf>
      <alignment horizontal="center"/>
    </dxf>
    <dxf>
      <alignment horizontal="center"/>
    </dxf>
    <dxf>
      <numFmt numFmtId="165" formatCode="_-* #,##0_-;\-* #,##0_-;_-* &quot;-&quot;??_-;_-@_-"/>
    </dxf>
    <dxf>
      <alignment horizontal="left"/>
    </dxf>
    <dxf>
      <alignment horizontal="center"/>
    </dxf>
    <dxf>
      <alignment horizontal="center"/>
    </dxf>
    <dxf>
      <numFmt numFmtId="165" formatCode="_-* #,##0_-;\-* #,##0_-;_-* &quot;-&quot;??_-;_-@_-"/>
    </dxf>
    <dxf>
      <numFmt numFmtId="165" formatCode="_-* #,##0_-;\-* #,##0_-;_-* &quot;-&quot;??_-;_-@_-"/>
    </dxf>
    <dxf>
      <numFmt numFmtId="172" formatCode="[$$-409]#,##0"/>
    </dxf>
    <dxf>
      <numFmt numFmtId="169" formatCode="[$$-409]#,##0.00"/>
    </dxf>
    <dxf>
      <numFmt numFmtId="169" formatCode="[$$-409]#,##0.00"/>
    </dxf>
    <dxf>
      <numFmt numFmtId="169" formatCode="[$$-409]#,##0.00"/>
    </dxf>
    <dxf>
      <numFmt numFmtId="169" formatCode="[$$-409]#,##0.00"/>
    </dxf>
    <dxf>
      <numFmt numFmtId="169" formatCode="[$$-409]#,##0.00"/>
    </dxf>
    <dxf>
      <numFmt numFmtId="169" formatCode="[$$-409]#,##0.00"/>
    </dxf>
    <dxf>
      <alignment horizontal="center"/>
    </dxf>
    <dxf>
      <alignment horizontal="center"/>
    </dxf>
    <dxf>
      <alignment horizontal="center"/>
    </dxf>
    <dxf>
      <alignment horizontal="center"/>
    </dxf>
    <dxf>
      <alignment horizontal="center"/>
    </dxf>
    <dxf>
      <alignment horizontal="center"/>
    </dxf>
    <dxf>
      <numFmt numFmtId="165" formatCode="_-* #,##0_-;\-* #,##0_-;_-* &quot;-&quot;??_-;_-@_-"/>
    </dxf>
    <dxf>
      <alignment horizontal="left"/>
    </dxf>
    <dxf>
      <alignment horizontal="center"/>
    </dxf>
    <dxf>
      <alignment horizontal="center"/>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72" formatCode="[$$-409]#,##0"/>
    </dxf>
    <dxf>
      <numFmt numFmtId="172" formatCode="[$$-409]#,##0"/>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alignment horizontal="center"/>
    </dxf>
    <dxf>
      <alignment horizontal="center"/>
    </dxf>
    <dxf>
      <alignment horizontal="center"/>
    </dxf>
    <dxf>
      <alignment horizontal="center"/>
    </dxf>
    <dxf>
      <alignment horizontal="center"/>
    </dxf>
    <dxf>
      <numFmt numFmtId="165" formatCode="_-* #,##0_-;\-* #,##0_-;_-* &quot;-&quot;??_-;_-@_-"/>
    </dxf>
    <dxf>
      <alignment horizontal="left"/>
    </dxf>
    <dxf>
      <alignment horizontal="center"/>
    </dxf>
    <dxf>
      <alignment horizontal="center"/>
    </dxf>
    <dxf>
      <numFmt numFmtId="165" formatCode="_-* #,##0_-;\-* #,##0_-;_-* &quot;-&quot;??_-;_-@_-"/>
    </dxf>
    <dxf>
      <numFmt numFmtId="165" formatCode="_-* #,##0_-;\-* #,##0_-;_-* &quot;-&quot;??_-;_-@_-"/>
    </dxf>
    <dxf>
      <numFmt numFmtId="172" formatCode="[$$-409]#,##0"/>
    </dxf>
    <dxf>
      <numFmt numFmtId="169" formatCode="[$$-409]#,##0.00"/>
    </dxf>
    <dxf>
      <numFmt numFmtId="169" formatCode="[$$-409]#,##0.00"/>
    </dxf>
    <dxf>
      <numFmt numFmtId="169" formatCode="[$$-409]#,##0.00"/>
    </dxf>
    <dxf>
      <numFmt numFmtId="169" formatCode="[$$-409]#,##0.00"/>
    </dxf>
    <dxf>
      <numFmt numFmtId="169" formatCode="[$$-409]#,##0.00"/>
    </dxf>
    <dxf>
      <numFmt numFmtId="169" formatCode="[$$-409]#,##0.00"/>
    </dxf>
    <dxf>
      <font>
        <sz val="18"/>
        <color theme="1"/>
        <name val="Aptos Narrow"/>
        <family val="2"/>
        <scheme val="minor"/>
      </font>
    </dxf>
    <dxf>
      <fill>
        <patternFill patternType="solid">
          <fgColor theme="0"/>
          <bgColor rgb="FF008080"/>
        </patternFill>
      </fill>
      <border>
        <left style="thin">
          <color theme="1" tint="-0.499984740745262"/>
        </left>
        <right style="thin">
          <color theme="1" tint="-0.499984740745262"/>
        </right>
        <top style="thin">
          <color theme="1" tint="-0.499984740745262"/>
        </top>
        <bottom style="thin">
          <color theme="1" tint="-0.499984740745262"/>
        </bottom>
      </border>
    </dxf>
    <dxf>
      <numFmt numFmtId="169" formatCode="[$$-409]#,##0.00"/>
    </dxf>
    <dxf>
      <numFmt numFmtId="169" formatCode="[$$-409]#,##0.00"/>
    </dxf>
    <dxf>
      <numFmt numFmtId="169" formatCode="[$$-409]#,##0.00"/>
    </dxf>
    <dxf>
      <numFmt numFmtId="169" formatCode="[$$-409]#,##0.00"/>
    </dxf>
    <dxf>
      <numFmt numFmtId="169" formatCode="[$$-409]#,##0.00"/>
    </dxf>
    <dxf>
      <numFmt numFmtId="169" formatCode="[$$-409]#,##0.00"/>
    </dxf>
    <dxf>
      <font>
        <sz val="22"/>
      </font>
    </dxf>
    <dxf>
      <font>
        <sz val="22"/>
      </font>
    </dxf>
    <dxf>
      <font>
        <b/>
        <i val="0"/>
        <sz val="22"/>
      </font>
      <border>
        <left style="medium">
          <color auto="1"/>
        </left>
        <right style="medium">
          <color auto="1"/>
        </right>
        <top style="medium">
          <color auto="1"/>
        </top>
        <bottom style="medium">
          <color auto="1"/>
        </bottom>
      </border>
    </dxf>
    <dxf>
      <font>
        <sz val="22"/>
      </font>
      <border diagonalUp="1">
        <left style="medium">
          <color auto="1"/>
        </left>
        <right style="medium">
          <color auto="1"/>
        </right>
        <top style="medium">
          <color auto="1"/>
        </top>
        <bottom style="medium">
          <color auto="1"/>
        </bottom>
        <diagonal style="medium">
          <color auto="1"/>
        </diagonal>
      </border>
    </dxf>
    <dxf>
      <numFmt numFmtId="178" formatCode="#,##0.00;\(#,##0\)"/>
    </dxf>
    <dxf>
      <numFmt numFmtId="178" formatCode="#,##0.00;\(#,##0\)"/>
    </dxf>
    <dxf>
      <numFmt numFmtId="178" formatCode="#,##0.00;\(#,##0\)"/>
    </dxf>
    <dxf>
      <numFmt numFmtId="178" formatCode="#,##0.00;\(#,##0\)"/>
    </dxf>
    <dxf>
      <numFmt numFmtId="178" formatCode="#,##0.00;\(#,##0\)"/>
    </dxf>
    <dxf>
      <alignment vertical="center"/>
    </dxf>
    <dxf>
      <alignment vertical="center"/>
    </dxf>
    <dxf>
      <alignment vertical="center"/>
    </dxf>
    <dxf>
      <font>
        <sz val="20"/>
      </font>
    </dxf>
    <dxf>
      <font>
        <sz val="20"/>
      </font>
    </dxf>
    <dxf>
      <font>
        <sz val="20"/>
      </font>
    </dxf>
    <dxf>
      <fill>
        <patternFill patternType="solid">
          <bgColor rgb="FF008080"/>
        </patternFill>
      </fill>
    </dxf>
    <dxf>
      <fill>
        <patternFill patternType="solid">
          <bgColor rgb="FF008080"/>
        </patternFill>
      </fill>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fill>
        <patternFill>
          <bgColor rgb="FF008080"/>
        </patternFill>
      </fill>
    </dxf>
    <dxf>
      <font>
        <b/>
        <sz val="11"/>
        <color theme="1"/>
      </font>
    </dxf>
    <dxf>
      <font>
        <color rgb="FF008080"/>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72" formatCode="[$$-409]#,##0"/>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72" formatCode="[$$-409]#,##0"/>
    </dxf>
    <dxf>
      <numFmt numFmtId="172" formatCode="[$$-409]#,##0"/>
    </dxf>
    <dxf>
      <alignment horizontal="center"/>
    </dxf>
    <dxf>
      <alignment horizontal="center"/>
    </dxf>
    <dxf>
      <alignment horizontal="center"/>
    </dxf>
    <dxf>
      <alignment horizontal="center"/>
    </dxf>
    <dxf>
      <alignment horizontal="center"/>
    </dxf>
    <dxf>
      <numFmt numFmtId="165" formatCode="_-* #,##0_-;\-* #,##0_-;_-* &quot;-&quot;??_-;_-@_-"/>
    </dxf>
    <dxf>
      <alignment horizontal="left"/>
    </dxf>
    <dxf>
      <alignment horizontal="center"/>
    </dxf>
    <dxf>
      <alignment horizontal="center"/>
    </dxf>
    <dxf>
      <numFmt numFmtId="165" formatCode="_-* #,##0_-;\-* #,##0_-;_-* &quot;-&quot;??_-;_-@_-"/>
    </dxf>
    <dxf>
      <numFmt numFmtId="165" formatCode="_-* #,##0_-;\-* #,##0_-;_-* &quot;-&quot;??_-;_-@_-"/>
    </dxf>
    <dxf>
      <alignment horizontal="center"/>
    </dxf>
    <dxf>
      <alignment horizontal="center"/>
    </dxf>
    <dxf>
      <alignment horizontal="center"/>
    </dxf>
    <dxf>
      <alignment horizontal="center"/>
    </dxf>
    <dxf>
      <alignment horizontal="center"/>
    </dxf>
    <dxf>
      <alignment horizontal="center"/>
    </dxf>
    <dxf>
      <numFmt numFmtId="165" formatCode="_-* #,##0_-;\-* #,##0_-;_-* &quot;-&quot;??_-;_-@_-"/>
    </dxf>
    <dxf>
      <alignment horizontal="left"/>
    </dxf>
    <dxf>
      <alignment horizontal="center"/>
    </dxf>
    <dxf>
      <alignment horizontal="center"/>
    </dxf>
    <dxf>
      <numFmt numFmtId="165" formatCode="_-* #,##0_-;\-* #,##0_-;_-* &quot;-&quot;??_-;_-@_-"/>
    </dxf>
    <dxf>
      <numFmt numFmtId="165" formatCode="_-* #,##0_-;\-* #,##0_-;_-* &quot;-&quot;??_-;_-@_-"/>
    </dxf>
    <dxf>
      <alignment horizontal="center" vertical="bottom" textRotation="0" wrapText="0" indent="0" justifyLastLine="0" shrinkToFit="0" readingOrder="0"/>
    </dxf>
    <dxf>
      <numFmt numFmtId="172" formatCode="[$$-409]#,##0"/>
    </dxf>
    <dxf>
      <numFmt numFmtId="177" formatCode="#,##0;\(\$#,##0\)"/>
    </dxf>
    <dxf>
      <numFmt numFmtId="177" formatCode="#,##0;\(\$#,##0\)"/>
    </dxf>
    <dxf>
      <numFmt numFmtId="173" formatCode="\$#,##0;\(\$#,##0\)"/>
    </dxf>
    <dxf>
      <numFmt numFmtId="173" formatCode="\$#,##0;\(\$#,##0\)"/>
    </dxf>
    <dxf>
      <numFmt numFmtId="165" formatCode="_-* #,##0_-;\-* #,##0_-;_-* &quot;-&quot;??_-;_-@_-"/>
    </dxf>
    <dxf>
      <border>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0_-;\-* #,##0_-;_-* &quot;-&quot;??_-;_-@_-"/>
    </dxf>
    <dxf>
      <numFmt numFmtId="165" formatCode="_-* #,##0_-;\-* #,##0_-;_-* &quot;-&quot;??_-;_-@_-"/>
    </dxf>
    <dxf>
      <numFmt numFmtId="165" formatCode="_-* #,##0_-;\-* #,##0_-;_-* &quot;-&quot;??_-;_-@_-"/>
    </dxf>
    <dxf>
      <numFmt numFmtId="165" formatCode="_-* #,##0_-;\-* #,##0_-;_-* &quot;-&quot;??_-;_-@_-"/>
    </dxf>
    <dxf>
      <numFmt numFmtId="19" formatCode="dd/mm/yyyy"/>
      <alignment horizontal="center" vertical="bottom" textRotation="0" wrapText="0" indent="0" justifyLastLine="0" shrinkToFit="0" readingOrder="0"/>
    </dxf>
    <dxf>
      <numFmt numFmtId="19" formatCode="dd/mm/yyyy"/>
    </dxf>
    <dxf>
      <numFmt numFmtId="19" formatCode="dd/mm/yyyy"/>
      <alignment horizontal="center" vertical="bottom" textRotation="0" wrapText="0" indent="0" justifyLastLine="0" shrinkToFit="0" readingOrder="0"/>
    </dxf>
    <dxf>
      <numFmt numFmtId="19" formatCode="dd/mm/yyyy"/>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4" defaultTableStyle="TableStyleMedium2" defaultPivotStyle="PivotStyleLight16">
    <tableStyle name="Slicer Style 1" pivot="0" table="0" count="1" xr9:uid="{6310877C-4916-4BC4-8C77-A07E7877ECAB}">
      <tableStyleElement type="wholeTable" dxfId="329"/>
    </tableStyle>
    <tableStyle name="Slicer Style 2" pivot="0" table="0" count="9" xr9:uid="{13A06956-5C13-42E4-B003-C1DBB5E4044E}">
      <tableStyleElement type="wholeTable" dxfId="291"/>
      <tableStyleElement type="headerRow" dxfId="290"/>
    </tableStyle>
    <tableStyle name="Timeline Style 1" pivot="0" table="0" count="8" xr9:uid="{8CA288FC-AF1C-4576-9337-0FA2A322F488}">
      <tableStyleElement type="wholeTable" dxfId="331"/>
      <tableStyleElement type="headerRow" dxfId="330"/>
    </tableStyle>
    <tableStyle name="Timeline Style 2" pivot="0" table="0" count="8" xr9:uid="{839BF5E1-4424-48E0-8737-22EC58304037}">
      <tableStyleElement type="wholeTable" dxfId="281"/>
      <tableStyleElement type="headerRow" dxfId="280"/>
    </tableStyle>
  </tableStyles>
  <colors>
    <mruColors>
      <color rgb="FF339966"/>
      <color rgb="FFCCCC00"/>
      <color rgb="FFFF9900"/>
      <color rgb="FF008080"/>
      <color rgb="FFFFCC00"/>
    </mruColors>
  </colors>
  <extLst>
    <ext xmlns:x14="http://schemas.microsoft.com/office/spreadsheetml/2009/9/main" uri="{46F421CA-312F-682f-3DD2-61675219B42D}">
      <x14:dxfs count="6">
        <dxf>
          <fill>
            <patternFill>
              <bgColor rgb="FF008080"/>
            </patternFill>
          </fill>
        </dxf>
        <dxf>
          <fill>
            <patternFill>
              <bgColor rgb="FF008080"/>
            </patternFill>
          </fill>
        </dxf>
        <dxf>
          <fill>
            <patternFill>
              <bgColor rgb="FF008080"/>
            </patternFill>
          </fill>
        </dxf>
        <dxf>
          <fill>
            <patternFill>
              <bgColor rgb="FF008080"/>
            </patternFill>
          </fill>
        </dxf>
        <dxf>
          <fill>
            <patternFill>
              <bgColor rgb="FF008080"/>
            </patternFill>
          </fill>
        </dxf>
        <dxf>
          <fill>
            <patternFill>
              <bgColor rgb="FF008080"/>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26"/>
            <color theme="1" tint="0.499984740745262"/>
            <name val="Aptos Narrow"/>
            <family val="2"/>
            <scheme val="minor"/>
          </font>
        </dxf>
        <dxf>
          <font>
            <b/>
            <i val="0"/>
            <sz val="18"/>
            <color theme="1"/>
            <name val="Aptos Narrow"/>
            <family val="2"/>
            <scheme val="minor"/>
          </font>
        </dxf>
        <dxf>
          <font>
            <b/>
            <i val="0"/>
            <sz val="20"/>
            <color theme="1"/>
            <name val="Aptos Narrow"/>
            <family val="2"/>
            <scheme val="minor"/>
          </font>
        </dxf>
        <dxf>
          <font>
            <b/>
            <i val="0"/>
            <sz val="20"/>
            <color theme="1"/>
            <name val="Aptos Narrow"/>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6.xml"/><Relationship Id="rId39"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33" Type="http://schemas.openxmlformats.org/officeDocument/2006/relationships/theme" Target="theme/theme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microsoft.com/office/2011/relationships/timelineCache" Target="timelineCaches/timelineCach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pivotCacheDefinition" Target="pivotCache/pivotCacheDefinition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pivotCacheDefinition" Target="pivotCache/pivotCacheDefinition7.xml"/><Relationship Id="rId30" Type="http://schemas.microsoft.com/office/2007/relationships/slicerCache" Target="slicerCaches/slicerCache1.xml"/><Relationship Id="rId35"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[Onyx Data - DataDNA Dataset Challenge - Business Financial Dataset - August 2024.xlsx]Pivot Table!PivotTable1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Business</a:t>
            </a:r>
            <a:r>
              <a:rPr lang="en-US" b="1" baseline="0"/>
              <a:t> Line over Months and Income Table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bg2">
              <a:lumMod val="50000"/>
            </a:schemeClr>
          </a:solidFill>
          <a:ln>
            <a:noFill/>
          </a:ln>
          <a:effectLst/>
        </c:spPr>
      </c:pivotFmt>
      <c:pivotFmt>
        <c:idx val="3"/>
        <c:spPr>
          <a:solidFill>
            <a:schemeClr val="bg2">
              <a:lumMod val="50000"/>
            </a:schemeClr>
          </a:solidFill>
          <a:ln>
            <a:noFill/>
          </a:ln>
          <a:effectLst/>
        </c:spPr>
      </c:pivotFmt>
      <c:pivotFmt>
        <c:idx val="4"/>
        <c:spPr>
          <a:solidFill>
            <a:schemeClr val="bg2">
              <a:lumMod val="50000"/>
            </a:schemeClr>
          </a:solidFill>
          <a:ln>
            <a:noFill/>
          </a:ln>
          <a:effectLst/>
        </c:spPr>
      </c:pivotFmt>
      <c:pivotFmt>
        <c:idx val="5"/>
        <c:spPr>
          <a:solidFill>
            <a:schemeClr val="bg2">
              <a:lumMod val="50000"/>
            </a:schemeClr>
          </a:solidFill>
          <a:ln>
            <a:noFill/>
          </a:ln>
          <a:effectLst/>
        </c:spPr>
      </c:pivotFmt>
      <c:pivotFmt>
        <c:idx val="6"/>
        <c:spPr>
          <a:solidFill>
            <a:schemeClr val="bg2">
              <a:lumMod val="50000"/>
            </a:schemeClr>
          </a:solidFill>
          <a:ln>
            <a:noFill/>
          </a:ln>
          <a:effectLst/>
        </c:spPr>
      </c:pivotFmt>
      <c:pivotFmt>
        <c:idx val="7"/>
        <c:spPr>
          <a:solidFill>
            <a:schemeClr val="bg2">
              <a:lumMod val="50000"/>
            </a:schemeClr>
          </a:solidFill>
          <a:ln>
            <a:noFill/>
          </a:ln>
          <a:effectLst/>
        </c:spPr>
      </c:pivotFmt>
      <c:pivotFmt>
        <c:idx val="8"/>
        <c:spPr>
          <a:solidFill>
            <a:schemeClr val="bg2">
              <a:lumMod val="50000"/>
            </a:schemeClr>
          </a:solidFill>
          <a:ln>
            <a:noFill/>
          </a:ln>
          <a:effectLst/>
        </c:spPr>
      </c:pivotFmt>
      <c:pivotFmt>
        <c:idx val="9"/>
        <c:spPr>
          <a:solidFill>
            <a:schemeClr val="bg2">
              <a:lumMod val="50000"/>
            </a:schemeClr>
          </a:solidFill>
          <a:ln>
            <a:noFill/>
          </a:ln>
          <a:effectLst/>
        </c:spPr>
      </c:pivotFmt>
      <c:pivotFmt>
        <c:idx val="10"/>
        <c:spPr>
          <a:solidFill>
            <a:schemeClr val="bg2">
              <a:lumMod val="50000"/>
            </a:schemeClr>
          </a:solidFill>
          <a:ln>
            <a:noFill/>
          </a:ln>
          <a:effectLst/>
        </c:spPr>
      </c:pivotFmt>
      <c:pivotFmt>
        <c:idx val="11"/>
        <c:spPr>
          <a:solidFill>
            <a:schemeClr val="bg2">
              <a:lumMod val="50000"/>
            </a:schemeClr>
          </a:solidFill>
          <a:ln>
            <a:noFill/>
          </a:ln>
          <a:effectLst/>
        </c:spPr>
      </c:pivotFmt>
      <c:pivotFmt>
        <c:idx val="12"/>
        <c:spPr>
          <a:solidFill>
            <a:schemeClr val="bg2">
              <a:lumMod val="50000"/>
            </a:schemeClr>
          </a:solidFill>
          <a:ln>
            <a:noFill/>
          </a:ln>
          <a:effectLst/>
        </c:spPr>
      </c:pivotFmt>
      <c:pivotFmt>
        <c:idx val="13"/>
        <c:spPr>
          <a:solidFill>
            <a:schemeClr val="bg2">
              <a:lumMod val="50000"/>
            </a:schemeClr>
          </a:solidFill>
          <a:ln>
            <a:noFill/>
          </a:ln>
          <a:effectLst/>
        </c:spPr>
      </c:pivotFmt>
      <c:pivotFmt>
        <c:idx val="14"/>
        <c:spPr>
          <a:solidFill>
            <a:schemeClr val="bg2">
              <a:lumMod val="50000"/>
            </a:schemeClr>
          </a:solidFill>
          <a:ln>
            <a:noFill/>
          </a:ln>
          <a:effectLst/>
        </c:spPr>
      </c:pivotFmt>
      <c:pivotFmt>
        <c:idx val="15"/>
        <c:spPr>
          <a:solidFill>
            <a:schemeClr val="bg2">
              <a:lumMod val="50000"/>
            </a:schemeClr>
          </a:solidFill>
          <a:ln>
            <a:noFill/>
          </a:ln>
          <a:effectLst/>
        </c:spPr>
      </c:pivotFmt>
      <c:pivotFmt>
        <c:idx val="16"/>
        <c:spPr>
          <a:solidFill>
            <a:schemeClr val="bg2">
              <a:lumMod val="50000"/>
            </a:schemeClr>
          </a:solidFill>
          <a:ln>
            <a:noFill/>
          </a:ln>
          <a:effectLst/>
        </c:spPr>
      </c:pivotFmt>
      <c:pivotFmt>
        <c:idx val="17"/>
        <c:spPr>
          <a:solidFill>
            <a:schemeClr val="bg2">
              <a:lumMod val="50000"/>
            </a:schemeClr>
          </a:solidFill>
          <a:ln>
            <a:noFill/>
          </a:ln>
          <a:effectLst/>
        </c:spPr>
      </c:pivotFmt>
      <c:pivotFmt>
        <c:idx val="18"/>
        <c:spPr>
          <a:solidFill>
            <a:schemeClr val="bg2">
              <a:lumMod val="50000"/>
            </a:schemeClr>
          </a:solidFill>
          <a:ln>
            <a:noFill/>
          </a:ln>
          <a:effectLst/>
        </c:spPr>
      </c:pivotFmt>
      <c:pivotFmt>
        <c:idx val="19"/>
        <c:spPr>
          <a:solidFill>
            <a:schemeClr val="bg2">
              <a:lumMod val="50000"/>
            </a:schemeClr>
          </a:solidFill>
          <a:ln>
            <a:noFill/>
          </a:ln>
          <a:effectLst/>
        </c:spPr>
      </c:pivotFmt>
      <c:pivotFmt>
        <c:idx val="20"/>
        <c:spPr>
          <a:solidFill>
            <a:schemeClr val="bg2">
              <a:lumMod val="50000"/>
            </a:schemeClr>
          </a:solidFill>
          <a:ln>
            <a:noFill/>
          </a:ln>
          <a:effectLst/>
        </c:spPr>
      </c:pivotFmt>
      <c:pivotFmt>
        <c:idx val="21"/>
        <c:spPr>
          <a:solidFill>
            <a:schemeClr val="bg2">
              <a:lumMod val="50000"/>
            </a:schemeClr>
          </a:solidFill>
          <a:ln>
            <a:noFill/>
          </a:ln>
          <a:effectLst/>
        </c:spPr>
      </c:pivotFmt>
      <c:pivotFmt>
        <c:idx val="22"/>
        <c:spPr>
          <a:solidFill>
            <a:schemeClr val="bg2">
              <a:lumMod val="50000"/>
            </a:schemeClr>
          </a:solidFill>
          <a:ln>
            <a:noFill/>
          </a:ln>
          <a:effectLst/>
        </c:spPr>
      </c:pivotFmt>
      <c:pivotFmt>
        <c:idx val="23"/>
        <c:spPr>
          <a:solidFill>
            <a:schemeClr val="bg2">
              <a:lumMod val="50000"/>
            </a:schemeClr>
          </a:solidFill>
          <a:ln>
            <a:noFill/>
          </a:ln>
          <a:effectLst/>
        </c:spPr>
      </c:pivotFmt>
      <c:pivotFmt>
        <c:idx val="24"/>
        <c:spPr>
          <a:solidFill>
            <a:schemeClr val="bg2">
              <a:lumMod val="50000"/>
            </a:schemeClr>
          </a:solidFill>
          <a:ln>
            <a:noFill/>
          </a:ln>
          <a:effectLst/>
        </c:spPr>
      </c:pivotFmt>
      <c:pivotFmt>
        <c:idx val="25"/>
        <c:spPr>
          <a:solidFill>
            <a:schemeClr val="bg2">
              <a:lumMod val="50000"/>
            </a:schemeClr>
          </a:solidFill>
          <a:ln>
            <a:noFill/>
          </a:ln>
          <a:effectLst/>
        </c:spPr>
      </c:pivotFmt>
      <c:pivotFmt>
        <c:idx val="26"/>
        <c:spPr>
          <a:solidFill>
            <a:schemeClr val="bg2">
              <a:lumMod val="50000"/>
            </a:schemeClr>
          </a:solidFill>
          <a:ln>
            <a:noFill/>
          </a:ln>
          <a:effectLst/>
        </c:spPr>
      </c:pivotFmt>
      <c:pivotFmt>
        <c:idx val="27"/>
        <c:spPr>
          <a:solidFill>
            <a:schemeClr val="bg2">
              <a:lumMod val="50000"/>
            </a:schemeClr>
          </a:solidFill>
          <a:ln>
            <a:noFill/>
          </a:ln>
          <a:effectLst/>
        </c:spPr>
      </c:pivotFmt>
      <c:pivotFmt>
        <c:idx val="28"/>
        <c:spPr>
          <a:solidFill>
            <a:schemeClr val="bg2">
              <a:lumMod val="50000"/>
            </a:schemeClr>
          </a:solidFill>
          <a:ln>
            <a:noFill/>
          </a:ln>
          <a:effectLst/>
        </c:spPr>
      </c:pivotFmt>
      <c:pivotFmt>
        <c:idx val="29"/>
        <c:spPr>
          <a:solidFill>
            <a:schemeClr val="bg2">
              <a:lumMod val="50000"/>
            </a:schemeClr>
          </a:solidFill>
          <a:ln>
            <a:noFill/>
          </a:ln>
          <a:effectLst/>
        </c:spPr>
      </c:pivotFmt>
      <c:pivotFmt>
        <c:idx val="30"/>
        <c:spPr>
          <a:solidFill>
            <a:schemeClr val="bg2">
              <a:lumMod val="50000"/>
            </a:schemeClr>
          </a:solidFill>
          <a:ln>
            <a:noFill/>
          </a:ln>
          <a:effectLst/>
        </c:spPr>
      </c:pivotFmt>
      <c:pivotFmt>
        <c:idx val="31"/>
        <c:spPr>
          <a:solidFill>
            <a:schemeClr val="bg2">
              <a:lumMod val="50000"/>
            </a:schemeClr>
          </a:solidFill>
          <a:ln>
            <a:noFill/>
          </a:ln>
          <a:effectLst/>
        </c:spPr>
      </c:pivotFmt>
      <c:pivotFmt>
        <c:idx val="32"/>
        <c:spPr>
          <a:solidFill>
            <a:schemeClr val="bg2">
              <a:lumMod val="50000"/>
            </a:schemeClr>
          </a:solidFill>
          <a:ln>
            <a:noFill/>
          </a:ln>
          <a:effectLst/>
        </c:spPr>
      </c:pivotFmt>
      <c:pivotFmt>
        <c:idx val="33"/>
        <c:spPr>
          <a:solidFill>
            <a:schemeClr val="bg2">
              <a:lumMod val="50000"/>
            </a:schemeClr>
          </a:solidFill>
          <a:ln>
            <a:noFill/>
          </a:ln>
          <a:effectLst/>
        </c:spPr>
      </c:pivotFmt>
      <c:pivotFmt>
        <c:idx val="34"/>
        <c:spPr>
          <a:solidFill>
            <a:schemeClr val="bg2">
              <a:lumMod val="50000"/>
            </a:schemeClr>
          </a:solidFill>
          <a:ln>
            <a:noFill/>
          </a:ln>
          <a:effectLst/>
        </c:spPr>
      </c:pivotFmt>
      <c:pivotFmt>
        <c:idx val="35"/>
        <c:spPr>
          <a:solidFill>
            <a:schemeClr val="bg2">
              <a:lumMod val="50000"/>
            </a:schemeClr>
          </a:solidFill>
          <a:ln>
            <a:noFill/>
          </a:ln>
          <a:effectLst/>
        </c:spPr>
      </c:pivotFmt>
      <c:pivotFmt>
        <c:idx val="36"/>
        <c:spPr>
          <a:solidFill>
            <a:schemeClr val="bg2">
              <a:lumMod val="50000"/>
            </a:schemeClr>
          </a:solidFill>
          <a:ln>
            <a:noFill/>
          </a:ln>
          <a:effectLst/>
        </c:spPr>
      </c:pivotFmt>
      <c:pivotFmt>
        <c:idx val="37"/>
        <c:spPr>
          <a:solidFill>
            <a:schemeClr val="bg2">
              <a:lumMod val="50000"/>
            </a:schemeClr>
          </a:solidFill>
          <a:ln>
            <a:noFill/>
          </a:ln>
          <a:effectLst/>
        </c:spPr>
      </c:pivotFmt>
      <c:pivotFmt>
        <c:idx val="38"/>
        <c:spPr>
          <a:solidFill>
            <a:schemeClr val="accent1"/>
          </a:solidFill>
          <a:ln>
            <a:noFill/>
          </a:ln>
          <a:effectLst/>
        </c:spPr>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Pt>
            <c:idx val="1"/>
            <c:invertIfNegative val="0"/>
            <c:bubble3D val="0"/>
            <c:extLst>
              <c:ext xmlns:c16="http://schemas.microsoft.com/office/drawing/2014/chart" uri="{C3380CC4-5D6E-409C-BE32-E72D297353CC}">
                <c16:uniqueId val="{00000002-1257-4B69-8ACA-6F0E62C5C0CE}"/>
              </c:ext>
            </c:extLst>
          </c:dPt>
          <c:dPt>
            <c:idx val="3"/>
            <c:invertIfNegative val="0"/>
            <c:bubble3D val="0"/>
            <c:extLst>
              <c:ext xmlns:c16="http://schemas.microsoft.com/office/drawing/2014/chart" uri="{C3380CC4-5D6E-409C-BE32-E72D297353CC}">
                <c16:uniqueId val="{0000000D-1257-4B69-8ACA-6F0E62C5C0CE}"/>
              </c:ext>
            </c:extLst>
          </c:dPt>
          <c:dPt>
            <c:idx val="5"/>
            <c:invertIfNegative val="0"/>
            <c:bubble3D val="0"/>
            <c:extLst>
              <c:ext xmlns:c16="http://schemas.microsoft.com/office/drawing/2014/chart" uri="{C3380CC4-5D6E-409C-BE32-E72D297353CC}">
                <c16:uniqueId val="{0000000E-1257-4B69-8ACA-6F0E62C5C0CE}"/>
              </c:ext>
            </c:extLst>
          </c:dPt>
          <c:dPt>
            <c:idx val="7"/>
            <c:invertIfNegative val="0"/>
            <c:bubble3D val="0"/>
            <c:extLst>
              <c:ext xmlns:c16="http://schemas.microsoft.com/office/drawing/2014/chart" uri="{C3380CC4-5D6E-409C-BE32-E72D297353CC}">
                <c16:uniqueId val="{0000000F-1257-4B69-8ACA-6F0E62C5C0CE}"/>
              </c:ext>
            </c:extLst>
          </c:dPt>
          <c:dPt>
            <c:idx val="9"/>
            <c:invertIfNegative val="0"/>
            <c:bubble3D val="0"/>
            <c:extLst>
              <c:ext xmlns:c16="http://schemas.microsoft.com/office/drawing/2014/chart" uri="{C3380CC4-5D6E-409C-BE32-E72D297353CC}">
                <c16:uniqueId val="{00000010-1257-4B69-8ACA-6F0E62C5C0CE}"/>
              </c:ext>
            </c:extLst>
          </c:dPt>
          <c:dPt>
            <c:idx val="11"/>
            <c:invertIfNegative val="0"/>
            <c:bubble3D val="0"/>
            <c:extLst>
              <c:ext xmlns:c16="http://schemas.microsoft.com/office/drawing/2014/chart" uri="{C3380CC4-5D6E-409C-BE32-E72D297353CC}">
                <c16:uniqueId val="{00000011-1257-4B69-8ACA-6F0E62C5C0CE}"/>
              </c:ext>
            </c:extLst>
          </c:dPt>
          <c:dPt>
            <c:idx val="13"/>
            <c:invertIfNegative val="0"/>
            <c:bubble3D val="0"/>
            <c:extLst>
              <c:ext xmlns:c16="http://schemas.microsoft.com/office/drawing/2014/chart" uri="{C3380CC4-5D6E-409C-BE32-E72D297353CC}">
                <c16:uniqueId val="{00000012-1257-4B69-8ACA-6F0E62C5C0CE}"/>
              </c:ext>
            </c:extLst>
          </c:dPt>
          <c:dPt>
            <c:idx val="15"/>
            <c:invertIfNegative val="0"/>
            <c:bubble3D val="0"/>
            <c:extLst>
              <c:ext xmlns:c16="http://schemas.microsoft.com/office/drawing/2014/chart" uri="{C3380CC4-5D6E-409C-BE32-E72D297353CC}">
                <c16:uniqueId val="{00000013-1257-4B69-8ACA-6F0E62C5C0CE}"/>
              </c:ext>
            </c:extLst>
          </c:dPt>
          <c:dPt>
            <c:idx val="17"/>
            <c:invertIfNegative val="0"/>
            <c:bubble3D val="0"/>
            <c:extLst>
              <c:ext xmlns:c16="http://schemas.microsoft.com/office/drawing/2014/chart" uri="{C3380CC4-5D6E-409C-BE32-E72D297353CC}">
                <c16:uniqueId val="{00000014-1257-4B69-8ACA-6F0E62C5C0CE}"/>
              </c:ext>
            </c:extLst>
          </c:dPt>
          <c:dPt>
            <c:idx val="19"/>
            <c:invertIfNegative val="0"/>
            <c:bubble3D val="0"/>
            <c:extLst>
              <c:ext xmlns:c16="http://schemas.microsoft.com/office/drawing/2014/chart" uri="{C3380CC4-5D6E-409C-BE32-E72D297353CC}">
                <c16:uniqueId val="{00000015-1257-4B69-8ACA-6F0E62C5C0CE}"/>
              </c:ext>
            </c:extLst>
          </c:dPt>
          <c:dPt>
            <c:idx val="21"/>
            <c:invertIfNegative val="0"/>
            <c:bubble3D val="0"/>
            <c:extLst>
              <c:ext xmlns:c16="http://schemas.microsoft.com/office/drawing/2014/chart" uri="{C3380CC4-5D6E-409C-BE32-E72D297353CC}">
                <c16:uniqueId val="{00000016-1257-4B69-8ACA-6F0E62C5C0CE}"/>
              </c:ext>
            </c:extLst>
          </c:dPt>
          <c:dPt>
            <c:idx val="23"/>
            <c:invertIfNegative val="0"/>
            <c:bubble3D val="0"/>
            <c:extLst>
              <c:ext xmlns:c16="http://schemas.microsoft.com/office/drawing/2014/chart" uri="{C3380CC4-5D6E-409C-BE32-E72D297353CC}">
                <c16:uniqueId val="{00000017-1257-4B69-8ACA-6F0E62C5C0CE}"/>
              </c:ext>
            </c:extLst>
          </c:dPt>
          <c:dPt>
            <c:idx val="25"/>
            <c:invertIfNegative val="0"/>
            <c:bubble3D val="0"/>
            <c:extLst>
              <c:ext xmlns:c16="http://schemas.microsoft.com/office/drawing/2014/chart" uri="{C3380CC4-5D6E-409C-BE32-E72D297353CC}">
                <c16:uniqueId val="{00000018-1257-4B69-8ACA-6F0E62C5C0CE}"/>
              </c:ext>
            </c:extLst>
          </c:dPt>
          <c:dPt>
            <c:idx val="27"/>
            <c:invertIfNegative val="0"/>
            <c:bubble3D val="0"/>
            <c:extLst>
              <c:ext xmlns:c16="http://schemas.microsoft.com/office/drawing/2014/chart" uri="{C3380CC4-5D6E-409C-BE32-E72D297353CC}">
                <c16:uniqueId val="{00000019-1257-4B69-8ACA-6F0E62C5C0CE}"/>
              </c:ext>
            </c:extLst>
          </c:dPt>
          <c:dPt>
            <c:idx val="29"/>
            <c:invertIfNegative val="0"/>
            <c:bubble3D val="0"/>
            <c:extLst>
              <c:ext xmlns:c16="http://schemas.microsoft.com/office/drawing/2014/chart" uri="{C3380CC4-5D6E-409C-BE32-E72D297353CC}">
                <c16:uniqueId val="{0000001A-1257-4B69-8ACA-6F0E62C5C0CE}"/>
              </c:ext>
            </c:extLst>
          </c:dPt>
          <c:dPt>
            <c:idx val="31"/>
            <c:invertIfNegative val="0"/>
            <c:bubble3D val="0"/>
            <c:extLst>
              <c:ext xmlns:c16="http://schemas.microsoft.com/office/drawing/2014/chart" uri="{C3380CC4-5D6E-409C-BE32-E72D297353CC}">
                <c16:uniqueId val="{0000001B-1257-4B69-8ACA-6F0E62C5C0CE}"/>
              </c:ext>
            </c:extLst>
          </c:dPt>
          <c:dPt>
            <c:idx val="33"/>
            <c:invertIfNegative val="0"/>
            <c:bubble3D val="0"/>
            <c:extLst>
              <c:ext xmlns:c16="http://schemas.microsoft.com/office/drawing/2014/chart" uri="{C3380CC4-5D6E-409C-BE32-E72D297353CC}">
                <c16:uniqueId val="{0000001C-1257-4B69-8ACA-6F0E62C5C0CE}"/>
              </c:ext>
            </c:extLst>
          </c:dPt>
          <c:dPt>
            <c:idx val="35"/>
            <c:invertIfNegative val="0"/>
            <c:bubble3D val="0"/>
            <c:extLst>
              <c:ext xmlns:c16="http://schemas.microsoft.com/office/drawing/2014/chart" uri="{C3380CC4-5D6E-409C-BE32-E72D297353CC}">
                <c16:uniqueId val="{0000001D-1257-4B69-8ACA-6F0E62C5C0CE}"/>
              </c:ext>
            </c:extLst>
          </c:dPt>
          <c:dPt>
            <c:idx val="37"/>
            <c:invertIfNegative val="0"/>
            <c:bubble3D val="0"/>
            <c:extLst>
              <c:ext xmlns:c16="http://schemas.microsoft.com/office/drawing/2014/chart" uri="{C3380CC4-5D6E-409C-BE32-E72D297353CC}">
                <c16:uniqueId val="{0000001E-1257-4B69-8ACA-6F0E62C5C0CE}"/>
              </c:ext>
            </c:extLst>
          </c:dPt>
          <c:dPt>
            <c:idx val="39"/>
            <c:invertIfNegative val="0"/>
            <c:bubble3D val="0"/>
            <c:extLst>
              <c:ext xmlns:c16="http://schemas.microsoft.com/office/drawing/2014/chart" uri="{C3380CC4-5D6E-409C-BE32-E72D297353CC}">
                <c16:uniqueId val="{0000001F-1257-4B69-8ACA-6F0E62C5C0CE}"/>
              </c:ext>
            </c:extLst>
          </c:dPt>
          <c:dPt>
            <c:idx val="41"/>
            <c:invertIfNegative val="0"/>
            <c:bubble3D val="0"/>
            <c:extLst>
              <c:ext xmlns:c16="http://schemas.microsoft.com/office/drawing/2014/chart" uri="{C3380CC4-5D6E-409C-BE32-E72D297353CC}">
                <c16:uniqueId val="{00000020-1257-4B69-8ACA-6F0E62C5C0CE}"/>
              </c:ext>
            </c:extLst>
          </c:dPt>
          <c:dPt>
            <c:idx val="43"/>
            <c:invertIfNegative val="0"/>
            <c:bubble3D val="0"/>
            <c:extLst>
              <c:ext xmlns:c16="http://schemas.microsoft.com/office/drawing/2014/chart" uri="{C3380CC4-5D6E-409C-BE32-E72D297353CC}">
                <c16:uniqueId val="{00000021-1257-4B69-8ACA-6F0E62C5C0CE}"/>
              </c:ext>
            </c:extLst>
          </c:dPt>
          <c:dPt>
            <c:idx val="45"/>
            <c:invertIfNegative val="0"/>
            <c:bubble3D val="0"/>
            <c:extLst>
              <c:ext xmlns:c16="http://schemas.microsoft.com/office/drawing/2014/chart" uri="{C3380CC4-5D6E-409C-BE32-E72D297353CC}">
                <c16:uniqueId val="{00000022-1257-4B69-8ACA-6F0E62C5C0CE}"/>
              </c:ext>
            </c:extLst>
          </c:dPt>
          <c:dPt>
            <c:idx val="47"/>
            <c:invertIfNegative val="0"/>
            <c:bubble3D val="0"/>
            <c:extLst>
              <c:ext xmlns:c16="http://schemas.microsoft.com/office/drawing/2014/chart" uri="{C3380CC4-5D6E-409C-BE32-E72D297353CC}">
                <c16:uniqueId val="{00000023-1257-4B69-8ACA-6F0E62C5C0CE}"/>
              </c:ext>
            </c:extLst>
          </c:dPt>
          <c:dPt>
            <c:idx val="49"/>
            <c:invertIfNegative val="0"/>
            <c:bubble3D val="0"/>
            <c:extLst>
              <c:ext xmlns:c16="http://schemas.microsoft.com/office/drawing/2014/chart" uri="{C3380CC4-5D6E-409C-BE32-E72D297353CC}">
                <c16:uniqueId val="{00000024-1257-4B69-8ACA-6F0E62C5C0CE}"/>
              </c:ext>
            </c:extLst>
          </c:dPt>
          <c:dPt>
            <c:idx val="51"/>
            <c:invertIfNegative val="0"/>
            <c:bubble3D val="0"/>
            <c:extLst>
              <c:ext xmlns:c16="http://schemas.microsoft.com/office/drawing/2014/chart" uri="{C3380CC4-5D6E-409C-BE32-E72D297353CC}">
                <c16:uniqueId val="{00000025-1257-4B69-8ACA-6F0E62C5C0CE}"/>
              </c:ext>
            </c:extLst>
          </c:dPt>
          <c:dPt>
            <c:idx val="53"/>
            <c:invertIfNegative val="0"/>
            <c:bubble3D val="0"/>
            <c:extLst>
              <c:ext xmlns:c16="http://schemas.microsoft.com/office/drawing/2014/chart" uri="{C3380CC4-5D6E-409C-BE32-E72D297353CC}">
                <c16:uniqueId val="{00000026-1257-4B69-8ACA-6F0E62C5C0CE}"/>
              </c:ext>
            </c:extLst>
          </c:dPt>
          <c:dPt>
            <c:idx val="55"/>
            <c:invertIfNegative val="0"/>
            <c:bubble3D val="0"/>
            <c:extLst>
              <c:ext xmlns:c16="http://schemas.microsoft.com/office/drawing/2014/chart" uri="{C3380CC4-5D6E-409C-BE32-E72D297353CC}">
                <c16:uniqueId val="{00000027-1257-4B69-8ACA-6F0E62C5C0CE}"/>
              </c:ext>
            </c:extLst>
          </c:dPt>
          <c:dPt>
            <c:idx val="57"/>
            <c:invertIfNegative val="0"/>
            <c:bubble3D val="0"/>
            <c:extLst>
              <c:ext xmlns:c16="http://schemas.microsoft.com/office/drawing/2014/chart" uri="{C3380CC4-5D6E-409C-BE32-E72D297353CC}">
                <c16:uniqueId val="{00000028-1257-4B69-8ACA-6F0E62C5C0CE}"/>
              </c:ext>
            </c:extLst>
          </c:dPt>
          <c:dPt>
            <c:idx val="59"/>
            <c:invertIfNegative val="0"/>
            <c:bubble3D val="0"/>
            <c:extLst>
              <c:ext xmlns:c16="http://schemas.microsoft.com/office/drawing/2014/chart" uri="{C3380CC4-5D6E-409C-BE32-E72D297353CC}">
                <c16:uniqueId val="{00000029-1257-4B69-8ACA-6F0E62C5C0CE}"/>
              </c:ext>
            </c:extLst>
          </c:dPt>
          <c:dPt>
            <c:idx val="61"/>
            <c:invertIfNegative val="0"/>
            <c:bubble3D val="0"/>
            <c:extLst>
              <c:ext xmlns:c16="http://schemas.microsoft.com/office/drawing/2014/chart" uri="{C3380CC4-5D6E-409C-BE32-E72D297353CC}">
                <c16:uniqueId val="{0000002A-1257-4B69-8ACA-6F0E62C5C0CE}"/>
              </c:ext>
            </c:extLst>
          </c:dPt>
          <c:dPt>
            <c:idx val="63"/>
            <c:invertIfNegative val="0"/>
            <c:bubble3D val="0"/>
            <c:extLst>
              <c:ext xmlns:c16="http://schemas.microsoft.com/office/drawing/2014/chart" uri="{C3380CC4-5D6E-409C-BE32-E72D297353CC}">
                <c16:uniqueId val="{0000002B-1257-4B69-8ACA-6F0E62C5C0CE}"/>
              </c:ext>
            </c:extLst>
          </c:dPt>
          <c:dPt>
            <c:idx val="65"/>
            <c:invertIfNegative val="0"/>
            <c:bubble3D val="0"/>
            <c:extLst>
              <c:ext xmlns:c16="http://schemas.microsoft.com/office/drawing/2014/chart" uri="{C3380CC4-5D6E-409C-BE32-E72D297353CC}">
                <c16:uniqueId val="{0000002C-1257-4B69-8ACA-6F0E62C5C0CE}"/>
              </c:ext>
            </c:extLst>
          </c:dPt>
          <c:dPt>
            <c:idx val="67"/>
            <c:invertIfNegative val="0"/>
            <c:bubble3D val="0"/>
            <c:extLst>
              <c:ext xmlns:c16="http://schemas.microsoft.com/office/drawing/2014/chart" uri="{C3380CC4-5D6E-409C-BE32-E72D297353CC}">
                <c16:uniqueId val="{0000002D-1257-4B69-8ACA-6F0E62C5C0CE}"/>
              </c:ext>
            </c:extLst>
          </c:dPt>
          <c:dPt>
            <c:idx val="69"/>
            <c:invertIfNegative val="0"/>
            <c:bubble3D val="0"/>
            <c:extLst>
              <c:ext xmlns:c16="http://schemas.microsoft.com/office/drawing/2014/chart" uri="{C3380CC4-5D6E-409C-BE32-E72D297353CC}">
                <c16:uniqueId val="{0000002E-1257-4B69-8ACA-6F0E62C5C0CE}"/>
              </c:ext>
            </c:extLst>
          </c:dPt>
          <c:dPt>
            <c:idx val="71"/>
            <c:invertIfNegative val="0"/>
            <c:bubble3D val="0"/>
            <c:extLst>
              <c:ext xmlns:c16="http://schemas.microsoft.com/office/drawing/2014/chart" uri="{C3380CC4-5D6E-409C-BE32-E72D297353CC}">
                <c16:uniqueId val="{0000002F-1257-4B69-8ACA-6F0E62C5C0C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Table'!$A$4:$A$128</c:f>
              <c:multiLvlStrCache>
                <c:ptCount val="72"/>
                <c:lvl>
                  <c:pt idx="0">
                    <c:v>Expense</c:v>
                  </c:pt>
                  <c:pt idx="1">
                    <c:v>Revenue</c:v>
                  </c:pt>
                  <c:pt idx="2">
                    <c:v>Expense</c:v>
                  </c:pt>
                  <c:pt idx="3">
                    <c:v>Revenue</c:v>
                  </c:pt>
                  <c:pt idx="4">
                    <c:v>Expense</c:v>
                  </c:pt>
                  <c:pt idx="5">
                    <c:v>Revenue</c:v>
                  </c:pt>
                  <c:pt idx="6">
                    <c:v>Expense</c:v>
                  </c:pt>
                  <c:pt idx="7">
                    <c:v>Revenue</c:v>
                  </c:pt>
                  <c:pt idx="8">
                    <c:v>Expense</c:v>
                  </c:pt>
                  <c:pt idx="9">
                    <c:v>Revenue</c:v>
                  </c:pt>
                  <c:pt idx="10">
                    <c:v>Expense</c:v>
                  </c:pt>
                  <c:pt idx="11">
                    <c:v>Revenue</c:v>
                  </c:pt>
                  <c:pt idx="12">
                    <c:v>Expense</c:v>
                  </c:pt>
                  <c:pt idx="13">
                    <c:v>Revenue</c:v>
                  </c:pt>
                  <c:pt idx="14">
                    <c:v>Expense</c:v>
                  </c:pt>
                  <c:pt idx="15">
                    <c:v>Revenue</c:v>
                  </c:pt>
                  <c:pt idx="16">
                    <c:v>Expense</c:v>
                  </c:pt>
                  <c:pt idx="17">
                    <c:v>Revenue</c:v>
                  </c:pt>
                  <c:pt idx="18">
                    <c:v>Expense</c:v>
                  </c:pt>
                  <c:pt idx="19">
                    <c:v>Revenue</c:v>
                  </c:pt>
                  <c:pt idx="20">
                    <c:v>Expense</c:v>
                  </c:pt>
                  <c:pt idx="21">
                    <c:v>Revenue</c:v>
                  </c:pt>
                  <c:pt idx="22">
                    <c:v>Expense</c:v>
                  </c:pt>
                  <c:pt idx="23">
                    <c:v>Revenue</c:v>
                  </c:pt>
                  <c:pt idx="24">
                    <c:v>Expense</c:v>
                  </c:pt>
                  <c:pt idx="25">
                    <c:v>Revenue</c:v>
                  </c:pt>
                  <c:pt idx="26">
                    <c:v>Expense</c:v>
                  </c:pt>
                  <c:pt idx="27">
                    <c:v>Revenue</c:v>
                  </c:pt>
                  <c:pt idx="28">
                    <c:v>Expense</c:v>
                  </c:pt>
                  <c:pt idx="29">
                    <c:v>Revenue</c:v>
                  </c:pt>
                  <c:pt idx="30">
                    <c:v>Expense</c:v>
                  </c:pt>
                  <c:pt idx="31">
                    <c:v>Revenue</c:v>
                  </c:pt>
                  <c:pt idx="32">
                    <c:v>Expense</c:v>
                  </c:pt>
                  <c:pt idx="33">
                    <c:v>Revenue</c:v>
                  </c:pt>
                  <c:pt idx="34">
                    <c:v>Expense</c:v>
                  </c:pt>
                  <c:pt idx="35">
                    <c:v>Revenue</c:v>
                  </c:pt>
                  <c:pt idx="36">
                    <c:v>Expense</c:v>
                  </c:pt>
                  <c:pt idx="37">
                    <c:v>Revenue</c:v>
                  </c:pt>
                  <c:pt idx="38">
                    <c:v>Expense</c:v>
                  </c:pt>
                  <c:pt idx="39">
                    <c:v>Revenue</c:v>
                  </c:pt>
                  <c:pt idx="40">
                    <c:v>Expense</c:v>
                  </c:pt>
                  <c:pt idx="41">
                    <c:v>Revenue</c:v>
                  </c:pt>
                  <c:pt idx="42">
                    <c:v>Expense</c:v>
                  </c:pt>
                  <c:pt idx="43">
                    <c:v>Revenue</c:v>
                  </c:pt>
                  <c:pt idx="44">
                    <c:v>Expense</c:v>
                  </c:pt>
                  <c:pt idx="45">
                    <c:v>Revenue</c:v>
                  </c:pt>
                  <c:pt idx="46">
                    <c:v>Expense</c:v>
                  </c:pt>
                  <c:pt idx="47">
                    <c:v>Revenue</c:v>
                  </c:pt>
                  <c:pt idx="48">
                    <c:v>Expense</c:v>
                  </c:pt>
                  <c:pt idx="49">
                    <c:v>Revenue</c:v>
                  </c:pt>
                  <c:pt idx="50">
                    <c:v>Expense</c:v>
                  </c:pt>
                  <c:pt idx="51">
                    <c:v>Revenue</c:v>
                  </c:pt>
                  <c:pt idx="52">
                    <c:v>Expense</c:v>
                  </c:pt>
                  <c:pt idx="53">
                    <c:v>Revenue</c:v>
                  </c:pt>
                  <c:pt idx="54">
                    <c:v>Expense</c:v>
                  </c:pt>
                  <c:pt idx="55">
                    <c:v>Revenue</c:v>
                  </c:pt>
                  <c:pt idx="56">
                    <c:v>Expense</c:v>
                  </c:pt>
                  <c:pt idx="57">
                    <c:v>Revenue</c:v>
                  </c:pt>
                  <c:pt idx="58">
                    <c:v>Expense</c:v>
                  </c:pt>
                  <c:pt idx="59">
                    <c:v>Revenue</c:v>
                  </c:pt>
                  <c:pt idx="60">
                    <c:v>Expense</c:v>
                  </c:pt>
                  <c:pt idx="61">
                    <c:v>Revenue</c:v>
                  </c:pt>
                  <c:pt idx="62">
                    <c:v>Expense</c:v>
                  </c:pt>
                  <c:pt idx="63">
                    <c:v>Revenue</c:v>
                  </c:pt>
                  <c:pt idx="64">
                    <c:v>Expense</c:v>
                  </c:pt>
                  <c:pt idx="65">
                    <c:v>Revenue</c:v>
                  </c:pt>
                  <c:pt idx="66">
                    <c:v>Expense</c:v>
                  </c:pt>
                  <c:pt idx="67">
                    <c:v>Revenue</c:v>
                  </c:pt>
                  <c:pt idx="68">
                    <c:v>Expense</c:v>
                  </c:pt>
                  <c:pt idx="69">
                    <c:v>Revenue</c:v>
                  </c:pt>
                  <c:pt idx="70">
                    <c:v>Expense</c:v>
                  </c:pt>
                  <c:pt idx="71">
                    <c:v>Revenue</c:v>
                  </c:pt>
                </c:lvl>
                <c:lvl>
                  <c:pt idx="0">
                    <c:v>Nutrition and Food Supplements </c:v>
                  </c:pt>
                  <c:pt idx="2">
                    <c:v>Sports equipment</c:v>
                  </c:pt>
                  <c:pt idx="4">
                    <c:v>Sportswear</c:v>
                  </c:pt>
                  <c:pt idx="6">
                    <c:v>Nutrition and Food Supplements </c:v>
                  </c:pt>
                  <c:pt idx="8">
                    <c:v>Sports equipment</c:v>
                  </c:pt>
                  <c:pt idx="10">
                    <c:v>Sportswear</c:v>
                  </c:pt>
                  <c:pt idx="12">
                    <c:v>Nutrition and Food Supplements </c:v>
                  </c:pt>
                  <c:pt idx="14">
                    <c:v>Sports equipment</c:v>
                  </c:pt>
                  <c:pt idx="16">
                    <c:v>Sportswear</c:v>
                  </c:pt>
                  <c:pt idx="18">
                    <c:v>Nutrition and Food Supplements </c:v>
                  </c:pt>
                  <c:pt idx="20">
                    <c:v>Sports equipment</c:v>
                  </c:pt>
                  <c:pt idx="22">
                    <c:v>Sportswear</c:v>
                  </c:pt>
                  <c:pt idx="24">
                    <c:v>Nutrition and Food Supplements </c:v>
                  </c:pt>
                  <c:pt idx="26">
                    <c:v>Sports equipment</c:v>
                  </c:pt>
                  <c:pt idx="28">
                    <c:v>Sportswear</c:v>
                  </c:pt>
                  <c:pt idx="30">
                    <c:v>Nutrition and Food Supplements </c:v>
                  </c:pt>
                  <c:pt idx="32">
                    <c:v>Sports equipment</c:v>
                  </c:pt>
                  <c:pt idx="34">
                    <c:v>Sportswear</c:v>
                  </c:pt>
                  <c:pt idx="36">
                    <c:v>Nutrition and Food Supplements </c:v>
                  </c:pt>
                  <c:pt idx="38">
                    <c:v>Sports equipment</c:v>
                  </c:pt>
                  <c:pt idx="40">
                    <c:v>Sportswear</c:v>
                  </c:pt>
                  <c:pt idx="42">
                    <c:v>Nutrition and Food Supplements </c:v>
                  </c:pt>
                  <c:pt idx="44">
                    <c:v>Sports equipment</c:v>
                  </c:pt>
                  <c:pt idx="46">
                    <c:v>Sportswear</c:v>
                  </c:pt>
                  <c:pt idx="48">
                    <c:v>Nutrition and Food Supplements </c:v>
                  </c:pt>
                  <c:pt idx="50">
                    <c:v>Sports equipment</c:v>
                  </c:pt>
                  <c:pt idx="52">
                    <c:v>Sportswear</c:v>
                  </c:pt>
                  <c:pt idx="54">
                    <c:v>Nutrition and Food Supplements </c:v>
                  </c:pt>
                  <c:pt idx="56">
                    <c:v>Sports equipment</c:v>
                  </c:pt>
                  <c:pt idx="58">
                    <c:v>Sportswear</c:v>
                  </c:pt>
                  <c:pt idx="60">
                    <c:v>Nutrition and Food Supplements </c:v>
                  </c:pt>
                  <c:pt idx="62">
                    <c:v>Sports equipment</c:v>
                  </c:pt>
                  <c:pt idx="64">
                    <c:v>Sportswear</c:v>
                  </c:pt>
                  <c:pt idx="66">
                    <c:v>Nutrition and Food Supplements </c:v>
                  </c:pt>
                  <c:pt idx="68">
                    <c:v>Sports equipment</c:v>
                  </c:pt>
                  <c:pt idx="70">
                    <c:v>Sportswear</c:v>
                  </c:pt>
                </c:lvl>
                <c:lvl>
                  <c:pt idx="0">
                    <c:v>January</c:v>
                  </c:pt>
                  <c:pt idx="6">
                    <c:v>February</c:v>
                  </c:pt>
                  <c:pt idx="12">
                    <c:v>March</c:v>
                  </c:pt>
                  <c:pt idx="18">
                    <c:v>April</c:v>
                  </c:pt>
                  <c:pt idx="24">
                    <c:v>May</c:v>
                  </c:pt>
                  <c:pt idx="30">
                    <c:v>June</c:v>
                  </c:pt>
                  <c:pt idx="36">
                    <c:v>July</c:v>
                  </c:pt>
                  <c:pt idx="42">
                    <c:v>August</c:v>
                  </c:pt>
                  <c:pt idx="48">
                    <c:v>September</c:v>
                  </c:pt>
                  <c:pt idx="54">
                    <c:v>October</c:v>
                  </c:pt>
                  <c:pt idx="60">
                    <c:v>November</c:v>
                  </c:pt>
                  <c:pt idx="66">
                    <c:v>December</c:v>
                  </c:pt>
                </c:lvl>
                <c:lvl>
                  <c:pt idx="0">
                    <c:v>Group1</c:v>
                  </c:pt>
                  <c:pt idx="18">
                    <c:v>Group2</c:v>
                  </c:pt>
                  <c:pt idx="36">
                    <c:v>Group3</c:v>
                  </c:pt>
                  <c:pt idx="54">
                    <c:v>Group4</c:v>
                  </c:pt>
                </c:lvl>
              </c:multiLvlStrCache>
            </c:multiLvlStrRef>
          </c:cat>
          <c:val>
            <c:numRef>
              <c:f>'Pivot Table'!$B$4:$B$128</c:f>
              <c:numCache>
                <c:formatCode>General</c:formatCode>
                <c:ptCount val="72"/>
                <c:pt idx="0">
                  <c:v>13</c:v>
                </c:pt>
                <c:pt idx="1">
                  <c:v>3</c:v>
                </c:pt>
                <c:pt idx="2">
                  <c:v>13</c:v>
                </c:pt>
                <c:pt idx="3">
                  <c:v>4</c:v>
                </c:pt>
                <c:pt idx="4">
                  <c:v>13</c:v>
                </c:pt>
                <c:pt idx="5">
                  <c:v>3</c:v>
                </c:pt>
                <c:pt idx="6">
                  <c:v>13</c:v>
                </c:pt>
                <c:pt idx="7">
                  <c:v>3</c:v>
                </c:pt>
                <c:pt idx="8">
                  <c:v>13</c:v>
                </c:pt>
                <c:pt idx="9">
                  <c:v>4</c:v>
                </c:pt>
                <c:pt idx="10">
                  <c:v>13</c:v>
                </c:pt>
                <c:pt idx="11">
                  <c:v>3</c:v>
                </c:pt>
                <c:pt idx="12">
                  <c:v>13</c:v>
                </c:pt>
                <c:pt idx="13">
                  <c:v>3</c:v>
                </c:pt>
                <c:pt idx="14">
                  <c:v>13</c:v>
                </c:pt>
                <c:pt idx="15">
                  <c:v>4</c:v>
                </c:pt>
                <c:pt idx="16">
                  <c:v>13</c:v>
                </c:pt>
                <c:pt idx="17">
                  <c:v>3</c:v>
                </c:pt>
                <c:pt idx="18">
                  <c:v>13</c:v>
                </c:pt>
                <c:pt idx="19">
                  <c:v>3</c:v>
                </c:pt>
                <c:pt idx="20">
                  <c:v>13</c:v>
                </c:pt>
                <c:pt idx="21">
                  <c:v>4</c:v>
                </c:pt>
                <c:pt idx="22">
                  <c:v>13</c:v>
                </c:pt>
                <c:pt idx="23">
                  <c:v>3</c:v>
                </c:pt>
                <c:pt idx="24">
                  <c:v>13</c:v>
                </c:pt>
                <c:pt idx="25">
                  <c:v>3</c:v>
                </c:pt>
                <c:pt idx="26">
                  <c:v>13</c:v>
                </c:pt>
                <c:pt idx="27">
                  <c:v>3</c:v>
                </c:pt>
                <c:pt idx="28">
                  <c:v>13</c:v>
                </c:pt>
                <c:pt idx="29">
                  <c:v>3</c:v>
                </c:pt>
                <c:pt idx="30">
                  <c:v>13</c:v>
                </c:pt>
                <c:pt idx="31">
                  <c:v>3</c:v>
                </c:pt>
                <c:pt idx="32">
                  <c:v>13</c:v>
                </c:pt>
                <c:pt idx="33">
                  <c:v>3</c:v>
                </c:pt>
                <c:pt idx="34">
                  <c:v>13</c:v>
                </c:pt>
                <c:pt idx="35">
                  <c:v>3</c:v>
                </c:pt>
                <c:pt idx="36">
                  <c:v>13</c:v>
                </c:pt>
                <c:pt idx="37">
                  <c:v>3</c:v>
                </c:pt>
                <c:pt idx="38">
                  <c:v>13</c:v>
                </c:pt>
                <c:pt idx="39">
                  <c:v>3</c:v>
                </c:pt>
                <c:pt idx="40">
                  <c:v>13</c:v>
                </c:pt>
                <c:pt idx="41">
                  <c:v>3</c:v>
                </c:pt>
                <c:pt idx="42">
                  <c:v>13</c:v>
                </c:pt>
                <c:pt idx="43">
                  <c:v>3</c:v>
                </c:pt>
                <c:pt idx="44">
                  <c:v>13</c:v>
                </c:pt>
                <c:pt idx="45">
                  <c:v>3</c:v>
                </c:pt>
                <c:pt idx="46">
                  <c:v>13</c:v>
                </c:pt>
                <c:pt idx="47">
                  <c:v>3</c:v>
                </c:pt>
                <c:pt idx="48">
                  <c:v>13</c:v>
                </c:pt>
                <c:pt idx="49">
                  <c:v>3</c:v>
                </c:pt>
                <c:pt idx="50">
                  <c:v>13</c:v>
                </c:pt>
                <c:pt idx="51">
                  <c:v>3</c:v>
                </c:pt>
                <c:pt idx="52">
                  <c:v>13</c:v>
                </c:pt>
                <c:pt idx="53">
                  <c:v>3</c:v>
                </c:pt>
                <c:pt idx="54">
                  <c:v>13</c:v>
                </c:pt>
                <c:pt idx="55">
                  <c:v>3</c:v>
                </c:pt>
                <c:pt idx="56">
                  <c:v>13</c:v>
                </c:pt>
                <c:pt idx="57">
                  <c:v>3</c:v>
                </c:pt>
                <c:pt idx="58">
                  <c:v>13</c:v>
                </c:pt>
                <c:pt idx="59">
                  <c:v>3</c:v>
                </c:pt>
                <c:pt idx="60">
                  <c:v>13</c:v>
                </c:pt>
                <c:pt idx="61">
                  <c:v>3</c:v>
                </c:pt>
                <c:pt idx="62">
                  <c:v>13</c:v>
                </c:pt>
                <c:pt idx="63">
                  <c:v>3</c:v>
                </c:pt>
                <c:pt idx="64">
                  <c:v>13</c:v>
                </c:pt>
                <c:pt idx="65">
                  <c:v>3</c:v>
                </c:pt>
                <c:pt idx="66">
                  <c:v>13</c:v>
                </c:pt>
                <c:pt idx="67">
                  <c:v>3</c:v>
                </c:pt>
                <c:pt idx="68">
                  <c:v>13</c:v>
                </c:pt>
                <c:pt idx="69">
                  <c:v>3</c:v>
                </c:pt>
                <c:pt idx="70">
                  <c:v>13</c:v>
                </c:pt>
                <c:pt idx="71">
                  <c:v>3</c:v>
                </c:pt>
              </c:numCache>
            </c:numRef>
          </c:val>
          <c:extLst>
            <c:ext xmlns:c16="http://schemas.microsoft.com/office/drawing/2014/chart" uri="{C3380CC4-5D6E-409C-BE32-E72D297353CC}">
              <c16:uniqueId val="{00000000-1257-4B69-8ACA-6F0E62C5C0CE}"/>
            </c:ext>
          </c:extLst>
        </c:ser>
        <c:dLbls>
          <c:dLblPos val="outEnd"/>
          <c:showLegendKey val="0"/>
          <c:showVal val="1"/>
          <c:showCatName val="0"/>
          <c:showSerName val="0"/>
          <c:showPercent val="0"/>
          <c:showBubbleSize val="0"/>
        </c:dLbls>
        <c:gapWidth val="219"/>
        <c:overlap val="-27"/>
        <c:axId val="591081624"/>
        <c:axId val="591087384"/>
      </c:barChart>
      <c:catAx>
        <c:axId val="591081624"/>
        <c:scaling>
          <c:orientation val="minMax"/>
        </c:scaling>
        <c:delete val="0"/>
        <c:axPos val="b"/>
        <c:numFmt formatCode="General" sourceLinked="1"/>
        <c:majorTickMark val="none"/>
        <c:minorTickMark val="none"/>
        <c:tickLblPos val="nextTo"/>
        <c:spPr>
          <a:noFill/>
          <a:ln w="381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591087384"/>
        <c:crosses val="autoZero"/>
        <c:auto val="1"/>
        <c:lblAlgn val="ctr"/>
        <c:lblOffset val="100"/>
        <c:noMultiLvlLbl val="0"/>
      </c:catAx>
      <c:valAx>
        <c:axId val="591087384"/>
        <c:scaling>
          <c:orientation val="minMax"/>
        </c:scaling>
        <c:delete val="1"/>
        <c:axPos val="l"/>
        <c:numFmt formatCode="General" sourceLinked="1"/>
        <c:majorTickMark val="none"/>
        <c:minorTickMark val="none"/>
        <c:tickLblPos val="nextTo"/>
        <c:crossAx val="591081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[Onyx Data - DataDNA Dataset Challenge - Business Financial Dataset - August 2024.xlsx]Rev_exp Pivot!PivotTable7</c:name>
    <c:fmtId val="3"/>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2400" b="1">
                <a:latin typeface="Times New Roman" panose="02020603050405020304" pitchFamily="18" charset="0"/>
                <a:cs typeface="Times New Roman" panose="02020603050405020304" pitchFamily="18" charset="0"/>
              </a:rPr>
              <a:t>Revenue/Expense</a:t>
            </a:r>
            <a:r>
              <a:rPr lang="en-US" sz="2400" b="1" baseline="0">
                <a:latin typeface="Times New Roman" panose="02020603050405020304" pitchFamily="18" charset="0"/>
                <a:cs typeface="Times New Roman" panose="02020603050405020304" pitchFamily="18" charset="0"/>
              </a:rPr>
              <a:t> over the Business Line in 2023 Chart</a:t>
            </a:r>
            <a:endParaRPr lang="en-US" sz="24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339966"/>
          </a:solidFill>
          <a:ln>
            <a:noFill/>
          </a:ln>
          <a:effectLst/>
        </c:spPr>
      </c:pivotFmt>
      <c:pivotFmt>
        <c:idx val="3"/>
        <c:spPr>
          <a:solidFill>
            <a:srgbClr val="C00000"/>
          </a:solidFill>
          <a:ln>
            <a:noFill/>
          </a:ln>
          <a:effectLst/>
        </c:spPr>
      </c:pivotFmt>
      <c:pivotFmt>
        <c:idx val="4"/>
        <c:spPr>
          <a:solidFill>
            <a:srgbClr val="339966"/>
          </a:solidFill>
          <a:ln>
            <a:noFill/>
          </a:ln>
          <a:effectLst/>
        </c:spPr>
      </c:pivotFmt>
      <c:pivotFmt>
        <c:idx val="5"/>
        <c:spPr>
          <a:solidFill>
            <a:srgbClr val="C00000"/>
          </a:solidFill>
          <a:ln>
            <a:noFill/>
          </a:ln>
          <a:effectLst/>
        </c:spPr>
      </c:pivotFmt>
      <c:pivotFmt>
        <c:idx val="6"/>
        <c:spPr>
          <a:solidFill>
            <a:srgbClr val="339966"/>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00000"/>
          </a:solidFill>
          <a:ln>
            <a:noFill/>
          </a:ln>
          <a:effectLst/>
        </c:spPr>
      </c:pivotFmt>
      <c:pivotFmt>
        <c:idx val="9"/>
        <c:spPr>
          <a:solidFill>
            <a:srgbClr val="339966"/>
          </a:solidFill>
          <a:ln>
            <a:noFill/>
          </a:ln>
          <a:effectLst/>
        </c:spPr>
      </c:pivotFmt>
      <c:pivotFmt>
        <c:idx val="10"/>
        <c:spPr>
          <a:solidFill>
            <a:srgbClr val="C00000"/>
          </a:solidFill>
          <a:ln>
            <a:noFill/>
          </a:ln>
          <a:effectLst/>
        </c:spPr>
      </c:pivotFmt>
      <c:pivotFmt>
        <c:idx val="11"/>
        <c:spPr>
          <a:solidFill>
            <a:srgbClr val="339966"/>
          </a:solidFill>
          <a:ln>
            <a:noFill/>
          </a:ln>
          <a:effectLst/>
        </c:spPr>
      </c:pivotFmt>
      <c:pivotFmt>
        <c:idx val="12"/>
        <c:spPr>
          <a:solidFill>
            <a:srgbClr val="C00000"/>
          </a:solidFill>
          <a:ln>
            <a:noFill/>
          </a:ln>
          <a:effectLst/>
        </c:spPr>
      </c:pivotFmt>
      <c:pivotFmt>
        <c:idx val="13"/>
        <c:spPr>
          <a:solidFill>
            <a:srgbClr val="339966"/>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C00000"/>
          </a:solidFill>
          <a:ln>
            <a:noFill/>
          </a:ln>
          <a:effectLst/>
        </c:spPr>
      </c:pivotFmt>
      <c:pivotFmt>
        <c:idx val="16"/>
        <c:spPr>
          <a:solidFill>
            <a:srgbClr val="008080"/>
          </a:solidFill>
          <a:ln>
            <a:noFill/>
          </a:ln>
          <a:effectLst/>
        </c:spPr>
      </c:pivotFmt>
      <c:pivotFmt>
        <c:idx val="17"/>
        <c:spPr>
          <a:solidFill>
            <a:srgbClr val="C00000"/>
          </a:solidFill>
          <a:ln>
            <a:noFill/>
          </a:ln>
          <a:effectLst/>
        </c:spPr>
      </c:pivotFmt>
      <c:pivotFmt>
        <c:idx val="18"/>
        <c:spPr>
          <a:solidFill>
            <a:srgbClr val="008080"/>
          </a:solidFill>
          <a:ln>
            <a:noFill/>
          </a:ln>
          <a:effectLst/>
        </c:spPr>
      </c:pivotFmt>
      <c:pivotFmt>
        <c:idx val="19"/>
        <c:spPr>
          <a:solidFill>
            <a:srgbClr val="C00000"/>
          </a:solidFill>
          <a:ln>
            <a:noFill/>
          </a:ln>
          <a:effectLst/>
        </c:spPr>
      </c:pivotFmt>
      <c:pivotFmt>
        <c:idx val="20"/>
        <c:spPr>
          <a:solidFill>
            <a:srgbClr val="008080"/>
          </a:solidFill>
          <a:ln>
            <a:noFill/>
          </a:ln>
          <a:effectLst/>
        </c:spPr>
      </c:pivotFmt>
    </c:pivotFmts>
    <c:plotArea>
      <c:layout/>
      <c:barChart>
        <c:barDir val="col"/>
        <c:grouping val="clustered"/>
        <c:varyColors val="0"/>
        <c:ser>
          <c:idx val="0"/>
          <c:order val="0"/>
          <c:tx>
            <c:strRef>
              <c:f>'Rev_exp Pivot'!$C$3</c:f>
              <c:strCache>
                <c:ptCount val="1"/>
                <c:pt idx="0">
                  <c:v>Total</c:v>
                </c:pt>
              </c:strCache>
            </c:strRef>
          </c:tx>
          <c:spPr>
            <a:solidFill>
              <a:schemeClr val="accent1"/>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1-4D91-4735-A892-FC28322B6EC6}"/>
              </c:ext>
            </c:extLst>
          </c:dPt>
          <c:dPt>
            <c:idx val="1"/>
            <c:invertIfNegative val="0"/>
            <c:bubble3D val="0"/>
            <c:spPr>
              <a:solidFill>
                <a:srgbClr val="008080"/>
              </a:solidFill>
              <a:ln>
                <a:noFill/>
              </a:ln>
              <a:effectLst/>
            </c:spPr>
            <c:extLst>
              <c:ext xmlns:c16="http://schemas.microsoft.com/office/drawing/2014/chart" uri="{C3380CC4-5D6E-409C-BE32-E72D297353CC}">
                <c16:uniqueId val="{00000003-4D91-4735-A892-FC28322B6EC6}"/>
              </c:ext>
            </c:extLst>
          </c:dPt>
          <c:dPt>
            <c:idx val="2"/>
            <c:invertIfNegative val="0"/>
            <c:bubble3D val="0"/>
            <c:spPr>
              <a:solidFill>
                <a:srgbClr val="C00000"/>
              </a:solidFill>
              <a:ln>
                <a:noFill/>
              </a:ln>
              <a:effectLst/>
            </c:spPr>
            <c:extLst>
              <c:ext xmlns:c16="http://schemas.microsoft.com/office/drawing/2014/chart" uri="{C3380CC4-5D6E-409C-BE32-E72D297353CC}">
                <c16:uniqueId val="{00000005-4D91-4735-A892-FC28322B6EC6}"/>
              </c:ext>
            </c:extLst>
          </c:dPt>
          <c:dPt>
            <c:idx val="3"/>
            <c:invertIfNegative val="0"/>
            <c:bubble3D val="0"/>
            <c:spPr>
              <a:solidFill>
                <a:srgbClr val="008080"/>
              </a:solidFill>
              <a:ln>
                <a:noFill/>
              </a:ln>
              <a:effectLst/>
            </c:spPr>
            <c:extLst>
              <c:ext xmlns:c16="http://schemas.microsoft.com/office/drawing/2014/chart" uri="{C3380CC4-5D6E-409C-BE32-E72D297353CC}">
                <c16:uniqueId val="{00000007-4D91-4735-A892-FC28322B6EC6}"/>
              </c:ext>
            </c:extLst>
          </c:dPt>
          <c:dPt>
            <c:idx val="4"/>
            <c:invertIfNegative val="0"/>
            <c:bubble3D val="0"/>
            <c:spPr>
              <a:solidFill>
                <a:srgbClr val="C00000"/>
              </a:solidFill>
              <a:ln>
                <a:noFill/>
              </a:ln>
              <a:effectLst/>
            </c:spPr>
            <c:extLst>
              <c:ext xmlns:c16="http://schemas.microsoft.com/office/drawing/2014/chart" uri="{C3380CC4-5D6E-409C-BE32-E72D297353CC}">
                <c16:uniqueId val="{00000009-4D91-4735-A892-FC28322B6EC6}"/>
              </c:ext>
            </c:extLst>
          </c:dPt>
          <c:dPt>
            <c:idx val="5"/>
            <c:invertIfNegative val="0"/>
            <c:bubble3D val="0"/>
            <c:spPr>
              <a:solidFill>
                <a:srgbClr val="008080"/>
              </a:solidFill>
              <a:ln>
                <a:noFill/>
              </a:ln>
              <a:effectLst/>
            </c:spPr>
            <c:extLst>
              <c:ext xmlns:c16="http://schemas.microsoft.com/office/drawing/2014/chart" uri="{C3380CC4-5D6E-409C-BE32-E72D297353CC}">
                <c16:uniqueId val="{0000000B-4D91-4735-A892-FC28322B6EC6}"/>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'Rev_exp Pivot'!$A$4:$B$13</c:f>
              <c:multiLvlStrCache>
                <c:ptCount val="6"/>
                <c:lvl>
                  <c:pt idx="0">
                    <c:v>Expense</c:v>
                  </c:pt>
                  <c:pt idx="1">
                    <c:v>Revenue</c:v>
                  </c:pt>
                  <c:pt idx="2">
                    <c:v>Expense</c:v>
                  </c:pt>
                  <c:pt idx="3">
                    <c:v>Revenue</c:v>
                  </c:pt>
                  <c:pt idx="4">
                    <c:v>Expense</c:v>
                  </c:pt>
                  <c:pt idx="5">
                    <c:v>Revenue</c:v>
                  </c:pt>
                </c:lvl>
                <c:lvl>
                  <c:pt idx="0">
                    <c:v>Nutrition and Food Supplements </c:v>
                  </c:pt>
                  <c:pt idx="2">
                    <c:v>Sports equipment</c:v>
                  </c:pt>
                  <c:pt idx="4">
                    <c:v>Sportswear</c:v>
                  </c:pt>
                </c:lvl>
              </c:multiLvlStrCache>
            </c:multiLvlStrRef>
          </c:cat>
          <c:val>
            <c:numRef>
              <c:f>'Rev_exp Pivot'!$C$4:$C$13</c:f>
              <c:numCache>
                <c:formatCode>[$$-409]#,##0.00</c:formatCode>
                <c:ptCount val="6"/>
                <c:pt idx="0">
                  <c:v>-2556500</c:v>
                </c:pt>
                <c:pt idx="1">
                  <c:v>1843620</c:v>
                </c:pt>
                <c:pt idx="2">
                  <c:v>-6618300</c:v>
                </c:pt>
                <c:pt idx="3">
                  <c:v>8908500</c:v>
                </c:pt>
                <c:pt idx="4">
                  <c:v>-4070900</c:v>
                </c:pt>
                <c:pt idx="5">
                  <c:v>6807700</c:v>
                </c:pt>
              </c:numCache>
            </c:numRef>
          </c:val>
          <c:extLst>
            <c:ext xmlns:c16="http://schemas.microsoft.com/office/drawing/2014/chart" uri="{C3380CC4-5D6E-409C-BE32-E72D297353CC}">
              <c16:uniqueId val="{0000000C-4D91-4735-A892-FC28322B6EC6}"/>
            </c:ext>
          </c:extLst>
        </c:ser>
        <c:dLbls>
          <c:dLblPos val="outEnd"/>
          <c:showLegendKey val="0"/>
          <c:showVal val="1"/>
          <c:showCatName val="0"/>
          <c:showSerName val="0"/>
          <c:showPercent val="0"/>
          <c:showBubbleSize val="0"/>
        </c:dLbls>
        <c:gapWidth val="219"/>
        <c:overlap val="-27"/>
        <c:axId val="583190528"/>
        <c:axId val="583188368"/>
      </c:barChart>
      <c:catAx>
        <c:axId val="58319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83188368"/>
        <c:crosses val="autoZero"/>
        <c:auto val="1"/>
        <c:lblAlgn val="ctr"/>
        <c:lblOffset val="100"/>
        <c:noMultiLvlLbl val="0"/>
      </c:catAx>
      <c:valAx>
        <c:axId val="583188368"/>
        <c:scaling>
          <c:orientation val="minMax"/>
        </c:scaling>
        <c:delete val="1"/>
        <c:axPos val="l"/>
        <c:numFmt formatCode="[$$-409]#,##0.00" sourceLinked="1"/>
        <c:majorTickMark val="none"/>
        <c:minorTickMark val="none"/>
        <c:tickLblPos val="nextTo"/>
        <c:crossAx val="583190528"/>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800" b="1" i="0" u="none" strike="noStrike" kern="1200" baseline="0">
                <a:solidFill>
                  <a:schemeClr val="tx1">
                    <a:lumMod val="65000"/>
                    <a:lumOff val="35000"/>
                  </a:schemeClr>
                </a:solidFill>
                <a:latin typeface="+mn-lt"/>
                <a:ea typeface="+mn-ea"/>
                <a:cs typeface="+mn-cs"/>
              </a:defRPr>
            </a:pPr>
            <a:endParaRPr lang="en-NG"/>
          </a:p>
        </c:txPr>
      </c:dTable>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alpha val="0"/>
        </a:schemeClr>
      </a:solidFill>
      <a:round/>
    </a:ln>
    <a:effectLst/>
  </c:spPr>
  <c:txPr>
    <a:bodyPr/>
    <a:lstStyle/>
    <a:p>
      <a:pPr>
        <a:defRPr/>
      </a:pPr>
      <a:endParaRPr lang="en-NG"/>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[Onyx Data - DataDNA Dataset Challenge - Business Financial Dataset - August 2024.xlsx]Revenue_only Table!PivotTable10</c:name>
    <c:fmtId val="5"/>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Chart showing</a:t>
            </a:r>
            <a:r>
              <a:rPr lang="en-US" sz="2000" b="1" baseline="0">
                <a:solidFill>
                  <a:schemeClr val="tx1"/>
                </a:solidFill>
              </a:rPr>
              <a:t> Revenue generated across groups</a:t>
            </a:r>
            <a:endParaRPr lang="en-US" sz="2000" b="1">
              <a:solidFill>
                <a:schemeClr val="tx1"/>
              </a:solidFill>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CCC00"/>
          </a:solidFill>
          <a:ln w="19050">
            <a:solidFill>
              <a:schemeClr val="lt1"/>
            </a:solidFill>
          </a:ln>
          <a:effectLst/>
        </c:spPr>
      </c:pivotFmt>
      <c:pivotFmt>
        <c:idx val="2"/>
        <c:spPr>
          <a:solidFill>
            <a:schemeClr val="bg1">
              <a:lumMod val="8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CCC00"/>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bg1">
              <a:lumMod val="85000"/>
            </a:schemeClr>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t" anchorCtr="0">
              <a:spAutoFit/>
            </a:bodyPr>
            <a:lstStyle/>
            <a:p>
              <a:pPr>
                <a:defRPr sz="1800" b="1"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CCCC00"/>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t" anchorCtr="0">
              <a:spAutoFit/>
            </a:bodyPr>
            <a:lstStyle/>
            <a:p>
              <a:pPr>
                <a:defRPr sz="1800" b="1"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2.1019901441924352E-2"/>
              <c:y val="-0.15701236750168135"/>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t" anchorCtr="0">
              <a:noAutofit/>
            </a:bodyPr>
            <a:lstStyle/>
            <a:p>
              <a:pPr>
                <a:defRPr sz="1800" b="1"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897949111230908"/>
                  <c:h val="0.26515718273311073"/>
                </c:manualLayout>
              </c15:layout>
            </c:ext>
          </c:extLst>
        </c:dLbl>
      </c:pivotFmt>
      <c:pivotFmt>
        <c:idx val="10"/>
        <c:spPr>
          <a:solidFill>
            <a:schemeClr val="bg1">
              <a:lumMod val="85000"/>
            </a:schemeClr>
          </a:solidFill>
          <a:ln w="19050">
            <a:solidFill>
              <a:schemeClr val="lt1"/>
            </a:solidFill>
          </a:ln>
          <a:effectLst/>
        </c:spPr>
        <c:dLbl>
          <c:idx val="0"/>
          <c:layout>
            <c:manualLayout>
              <c:x val="0.14210526315789468"/>
              <c:y val="-4.6897546897546896E-2"/>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t" anchorCtr="0">
              <a:spAutoFit/>
            </a:bodyPr>
            <a:lstStyle/>
            <a:p>
              <a:pPr>
                <a:defRPr sz="1800" b="1"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'Revenue_only Table'!$O$4</c:f>
              <c:strCache>
                <c:ptCount val="1"/>
                <c:pt idx="0">
                  <c:v>Total</c:v>
                </c:pt>
              </c:strCache>
            </c:strRef>
          </c:tx>
          <c:dPt>
            <c:idx val="0"/>
            <c:bubble3D val="0"/>
            <c:spPr>
              <a:solidFill>
                <a:srgbClr val="CCCC00"/>
              </a:solidFill>
              <a:ln w="19050">
                <a:solidFill>
                  <a:schemeClr val="lt1"/>
                </a:solidFill>
              </a:ln>
              <a:effectLst/>
            </c:spPr>
            <c:extLst>
              <c:ext xmlns:c16="http://schemas.microsoft.com/office/drawing/2014/chart" uri="{C3380CC4-5D6E-409C-BE32-E72D297353CC}">
                <c16:uniqueId val="{00000001-A8C0-40ED-AF3D-510745B5B3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C0-40ED-AF3D-510745B5B3AD}"/>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A8C0-40ED-AF3D-510745B5B3AD}"/>
              </c:ext>
            </c:extLst>
          </c:dPt>
          <c:dLbls>
            <c:dLbl>
              <c:idx val="1"/>
              <c:layout>
                <c:manualLayout>
                  <c:x val="2.1019901441924352E-2"/>
                  <c:y val="-0.15701236750168135"/>
                </c:manualLayout>
              </c:layout>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t" anchorCtr="0">
                  <a:noAutofit/>
                </a:bodyPr>
                <a:lstStyle/>
                <a:p>
                  <a:pPr>
                    <a:defRPr sz="1800" b="1"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897949111230908"/>
                      <c:h val="0.26515718273311073"/>
                    </c:manualLayout>
                  </c15:layout>
                </c:ext>
                <c:ext xmlns:c16="http://schemas.microsoft.com/office/drawing/2014/chart" uri="{C3380CC4-5D6E-409C-BE32-E72D297353CC}">
                  <c16:uniqueId val="{00000003-A8C0-40ED-AF3D-510745B5B3AD}"/>
                </c:ext>
              </c:extLst>
            </c:dLbl>
            <c:dLbl>
              <c:idx val="2"/>
              <c:layout>
                <c:manualLayout>
                  <c:x val="0.14210526315789468"/>
                  <c:y val="-4.689754689754689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8C0-40ED-AF3D-510745B5B3AD}"/>
                </c:ext>
              </c:extLst>
            </c:dLbl>
            <c:spPr>
              <a:solidFill>
                <a:sysClr val="window" lastClr="FFFFFF"/>
              </a:solidFill>
              <a:ln>
                <a:solidFill>
                  <a:sysClr val="windowText" lastClr="000000">
                    <a:lumMod val="25000"/>
                    <a:lumOff val="75000"/>
                  </a:sysClr>
                </a:solidFill>
              </a:ln>
              <a:effectLst/>
            </c:spPr>
            <c:txPr>
              <a:bodyPr rot="0" spcFirstLastPara="1" vertOverflow="overflow" horzOverflow="overflow" vert="horz" wrap="square" lIns="38100" tIns="19050" rIns="38100" bIns="19050" anchor="t" anchorCtr="0">
                <a:spAutoFit/>
              </a:bodyPr>
              <a:lstStyle/>
              <a:p>
                <a:pPr>
                  <a:defRPr sz="1800" b="1"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'Revenue_only Table'!$N$5:$N$9</c:f>
              <c:multiLvlStrCache>
                <c:ptCount val="3"/>
                <c:lvl>
                  <c:pt idx="0">
                    <c:v>Sales</c:v>
                  </c:pt>
                  <c:pt idx="1">
                    <c:v>Consulting and professional services</c:v>
                  </c:pt>
                  <c:pt idx="2">
                    <c:v>Other income</c:v>
                  </c:pt>
                </c:lvl>
                <c:lvl>
                  <c:pt idx="0">
                    <c:v>Revenue</c:v>
                  </c:pt>
                </c:lvl>
              </c:multiLvlStrCache>
            </c:multiLvlStrRef>
          </c:cat>
          <c:val>
            <c:numRef>
              <c:f>'Revenue_only Table'!$O$5:$O$9</c:f>
              <c:numCache>
                <c:formatCode>_-* #,##0_-;\-* #,##0_-;_-* "-"??_-;_-@_-</c:formatCode>
                <c:ptCount val="3"/>
                <c:pt idx="0">
                  <c:v>13776630</c:v>
                </c:pt>
                <c:pt idx="1">
                  <c:v>2817000</c:v>
                </c:pt>
                <c:pt idx="2">
                  <c:v>966190</c:v>
                </c:pt>
              </c:numCache>
            </c:numRef>
          </c:val>
          <c:extLst>
            <c:ext xmlns:c16="http://schemas.microsoft.com/office/drawing/2014/chart" uri="{C3380CC4-5D6E-409C-BE32-E72D297353CC}">
              <c16:uniqueId val="{00000006-A8C0-40ED-AF3D-510745B5B3AD}"/>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60305678099302196"/>
          <c:y val="0.39686244576570784"/>
          <c:w val="0.37524601553542553"/>
          <c:h val="0.3972991471304182"/>
        </c:manualLayout>
      </c:layout>
      <c:overlay val="0"/>
      <c:spPr>
        <a:solidFill>
          <a:schemeClr val="bg1"/>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8080"/>
    </a:solidFill>
    <a:ln w="9525" cap="flat" cmpd="sng" algn="ctr">
      <a:solidFill>
        <a:srgbClr val="008080"/>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[Onyx Data - DataDNA Dataset Challenge - Business Financial Dataset - August 2024.xlsx]Expense_only Table!PivotTable11</c:name>
    <c:fmtId val="3"/>
  </c:pivotSource>
  <c:chart>
    <c:title>
      <c:tx>
        <c:rich>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r>
              <a:rPr lang="en-US" sz="3200">
                <a:solidFill>
                  <a:schemeClr val="tx1"/>
                </a:solidFill>
                <a:latin typeface="Times New Roman" panose="02020603050405020304" pitchFamily="18" charset="0"/>
                <a:cs typeface="Times New Roman" panose="02020603050405020304" pitchFamily="18" charset="0"/>
              </a:rPr>
              <a:t>Expenses</a:t>
            </a:r>
            <a:r>
              <a:rPr lang="en-US" sz="3200" baseline="0">
                <a:solidFill>
                  <a:schemeClr val="tx1"/>
                </a:solidFill>
                <a:latin typeface="Times New Roman" panose="02020603050405020304" pitchFamily="18" charset="0"/>
                <a:cs typeface="Times New Roman" panose="02020603050405020304" pitchFamily="18" charset="0"/>
              </a:rPr>
              <a:t> accrued over Expenses group/subgroup 2023 chart</a:t>
            </a:r>
            <a:endParaRPr lang="en-US" sz="3200">
              <a:solidFill>
                <a:schemeClr val="tx1"/>
              </a:solidFill>
              <a:latin typeface="Times New Roman" panose="02020603050405020304" pitchFamily="18" charset="0"/>
              <a:cs typeface="Times New Roman" panose="02020603050405020304" pitchFamily="18" charset="0"/>
            </a:endParaRPr>
          </a:p>
        </c:rich>
      </c:tx>
      <c:layout>
        <c:manualLayout>
          <c:xMode val="edge"/>
          <c:yMode val="edge"/>
          <c:x val="0.28361020722100244"/>
          <c:y val="1.0844224140115055E-2"/>
        </c:manualLayout>
      </c:layout>
      <c:overlay val="0"/>
      <c:spPr>
        <a:noFill/>
        <a:ln>
          <a:solidFill>
            <a:schemeClr val="tx1"/>
          </a:solidFill>
        </a:ln>
        <a:effectLst/>
      </c:spPr>
      <c:txPr>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dLbl>
          <c:idx val="0"/>
          <c:layout>
            <c:manualLayout>
              <c:x val="0"/>
              <c:y val="1.33689839572193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pivotFmt>
      <c:pivotFmt>
        <c:idx val="3"/>
        <c:spPr>
          <a:solidFill>
            <a:schemeClr val="bg1"/>
          </a:solidFill>
          <a:ln>
            <a:noFill/>
          </a:ln>
          <a:effectLst/>
        </c:spPr>
      </c:pivotFmt>
      <c:pivotFmt>
        <c:idx val="4"/>
        <c:spPr>
          <a:solidFill>
            <a:srgbClr val="FF9900"/>
          </a:solidFill>
          <a:ln>
            <a:noFill/>
          </a:ln>
          <a:effectLst/>
        </c:spPr>
      </c:pivotFmt>
      <c:pivotFmt>
        <c:idx val="5"/>
        <c:spPr>
          <a:solidFill>
            <a:srgbClr val="339966"/>
          </a:solidFill>
          <a:ln>
            <a:noFill/>
          </a:ln>
          <a:effectLst/>
        </c:spPr>
      </c:pivotFmt>
      <c:pivotFmt>
        <c:idx val="6"/>
        <c:spPr>
          <a:solidFill>
            <a:schemeClr val="accent1">
              <a:lumMod val="75000"/>
            </a:schemeClr>
          </a:solidFill>
          <a:ln>
            <a:noFill/>
          </a:ln>
          <a:effectLst/>
        </c:spPr>
      </c:pivotFmt>
      <c:pivotFmt>
        <c:idx val="7"/>
        <c:spPr>
          <a:solidFill>
            <a:schemeClr val="bg2">
              <a:lumMod val="75000"/>
            </a:schemeClr>
          </a:solidFill>
          <a:ln>
            <a:noFill/>
          </a:ln>
          <a:effectLst/>
        </c:spPr>
      </c:pivotFmt>
      <c:pivotFmt>
        <c:idx val="8"/>
        <c:spPr>
          <a:solidFill>
            <a:schemeClr val="tx1">
              <a:lumMod val="65000"/>
              <a:lumOff val="35000"/>
            </a:schemeClr>
          </a:solidFill>
          <a:ln>
            <a:noFill/>
          </a:ln>
          <a:effectLst/>
        </c:spPr>
      </c:pivotFmt>
      <c:pivotFmt>
        <c:idx val="9"/>
        <c:spPr>
          <a:solidFill>
            <a:schemeClr val="tx2">
              <a:lumMod val="10000"/>
              <a:lumOff val="9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3">
              <a:lumMod val="20000"/>
              <a:lumOff val="8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C000"/>
          </a:solidFill>
          <a:ln>
            <a:noFill/>
          </a:ln>
          <a:effectLst/>
        </c:spPr>
      </c:pivotFmt>
      <c:pivotFmt>
        <c:idx val="16"/>
        <c:spPr>
          <a:solidFill>
            <a:schemeClr val="bg1"/>
          </a:solidFill>
          <a:ln>
            <a:noFill/>
          </a:ln>
          <a:effectLst/>
        </c:spPr>
      </c:pivotFmt>
      <c:pivotFmt>
        <c:idx val="17"/>
        <c:spPr>
          <a:solidFill>
            <a:srgbClr val="FF9900"/>
          </a:solidFill>
          <a:ln>
            <a:noFill/>
          </a:ln>
          <a:effectLst/>
        </c:spPr>
      </c:pivotFmt>
      <c:pivotFmt>
        <c:idx val="18"/>
        <c:spPr>
          <a:solidFill>
            <a:srgbClr val="339966"/>
          </a:solidFill>
          <a:ln>
            <a:noFill/>
          </a:ln>
          <a:effectLst/>
        </c:spPr>
      </c:pivotFmt>
      <c:pivotFmt>
        <c:idx val="19"/>
        <c:spPr>
          <a:solidFill>
            <a:schemeClr val="accent1">
              <a:lumMod val="75000"/>
            </a:schemeClr>
          </a:solidFill>
          <a:ln>
            <a:noFill/>
          </a:ln>
          <a:effectLst/>
        </c:spPr>
      </c:pivotFmt>
      <c:pivotFmt>
        <c:idx val="20"/>
        <c:spPr>
          <a:solidFill>
            <a:schemeClr val="bg2">
              <a:lumMod val="50000"/>
            </a:schemeClr>
          </a:solidFill>
          <a:ln>
            <a:noFill/>
          </a:ln>
          <a:effectLst/>
        </c:spPr>
        <c:dLbl>
          <c:idx val="0"/>
          <c:layout>
            <c:manualLayout>
              <c:x val="0"/>
              <c:y val="1.33689839572193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bg2">
              <a:lumMod val="75000"/>
            </a:schemeClr>
          </a:solidFill>
          <a:ln>
            <a:noFill/>
          </a:ln>
          <a:effectLst/>
        </c:spPr>
      </c:pivotFmt>
      <c:pivotFmt>
        <c:idx val="22"/>
        <c:spPr>
          <a:solidFill>
            <a:schemeClr val="tx1">
              <a:lumMod val="65000"/>
              <a:lumOff val="35000"/>
            </a:schemeClr>
          </a:solidFill>
          <a:ln>
            <a:noFill/>
          </a:ln>
          <a:effectLst/>
        </c:spPr>
      </c:pivotFmt>
      <c:pivotFmt>
        <c:idx val="23"/>
        <c:spPr>
          <a:solidFill>
            <a:schemeClr val="tx2">
              <a:lumMod val="10000"/>
              <a:lumOff val="90000"/>
            </a:schemeClr>
          </a:solidFill>
          <a:ln>
            <a:noFill/>
          </a:ln>
          <a:effectLst/>
        </c:spPr>
      </c:pivotFmt>
      <c:pivotFmt>
        <c:idx val="24"/>
        <c:spPr>
          <a:solidFill>
            <a:schemeClr val="accent2">
              <a:lumMod val="40000"/>
              <a:lumOff val="60000"/>
            </a:schemeClr>
          </a:solidFill>
          <a:ln>
            <a:noFill/>
          </a:ln>
          <a:effectLst/>
        </c:spPr>
      </c:pivotFmt>
      <c:pivotFmt>
        <c:idx val="25"/>
        <c:spPr>
          <a:solidFill>
            <a:schemeClr val="accent3">
              <a:lumMod val="20000"/>
              <a:lumOff val="8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75000"/>
            </a:schemeClr>
          </a:solidFill>
          <a:ln>
            <a:noFill/>
          </a:ln>
          <a:effectLst/>
        </c:spPr>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C000"/>
          </a:solidFill>
          <a:ln>
            <a:noFill/>
          </a:ln>
          <a:effectLst/>
        </c:spPr>
      </c:pivotFmt>
      <c:pivotFmt>
        <c:idx val="30"/>
        <c:spPr>
          <a:solidFill>
            <a:schemeClr val="bg1"/>
          </a:solidFill>
          <a:ln>
            <a:noFill/>
          </a:ln>
          <a:effectLst/>
        </c:spPr>
      </c:pivotFmt>
      <c:pivotFmt>
        <c:idx val="31"/>
        <c:spPr>
          <a:solidFill>
            <a:srgbClr val="FF9900"/>
          </a:solidFill>
          <a:ln>
            <a:noFill/>
          </a:ln>
          <a:effectLst/>
        </c:spPr>
      </c:pivotFmt>
      <c:pivotFmt>
        <c:idx val="32"/>
        <c:spPr>
          <a:solidFill>
            <a:srgbClr val="339966"/>
          </a:solidFill>
          <a:ln>
            <a:noFill/>
          </a:ln>
          <a:effectLst/>
        </c:spPr>
      </c:pivotFmt>
      <c:pivotFmt>
        <c:idx val="33"/>
        <c:spPr>
          <a:solidFill>
            <a:schemeClr val="accent1">
              <a:lumMod val="75000"/>
            </a:schemeClr>
          </a:solidFill>
          <a:ln>
            <a:noFill/>
          </a:ln>
          <a:effectLst/>
        </c:spPr>
      </c:pivotFmt>
      <c:pivotFmt>
        <c:idx val="34"/>
        <c:spPr>
          <a:solidFill>
            <a:schemeClr val="bg2">
              <a:lumMod val="50000"/>
            </a:schemeClr>
          </a:solidFill>
          <a:ln>
            <a:noFill/>
          </a:ln>
          <a:effectLst/>
        </c:spPr>
        <c:dLbl>
          <c:idx val="0"/>
          <c:layout>
            <c:manualLayout>
              <c:x val="-4.0390221519164553E-17"/>
              <c:y val="1.7004474499030678E-3"/>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bg2">
              <a:lumMod val="75000"/>
            </a:schemeClr>
          </a:solidFill>
          <a:ln>
            <a:noFill/>
          </a:ln>
          <a:effectLst/>
        </c:spPr>
      </c:pivotFmt>
      <c:pivotFmt>
        <c:idx val="36"/>
        <c:spPr>
          <a:solidFill>
            <a:schemeClr val="tx1">
              <a:lumMod val="65000"/>
              <a:lumOff val="35000"/>
            </a:schemeClr>
          </a:solidFill>
          <a:ln>
            <a:noFill/>
          </a:ln>
          <a:effectLst/>
        </c:spPr>
      </c:pivotFmt>
      <c:pivotFmt>
        <c:idx val="37"/>
        <c:spPr>
          <a:solidFill>
            <a:schemeClr val="tx2">
              <a:lumMod val="10000"/>
              <a:lumOff val="90000"/>
            </a:schemeClr>
          </a:solidFill>
          <a:ln>
            <a:noFill/>
          </a:ln>
          <a:effectLst/>
        </c:spPr>
      </c:pivotFmt>
      <c:pivotFmt>
        <c:idx val="38"/>
        <c:spPr>
          <a:solidFill>
            <a:schemeClr val="accent2">
              <a:lumMod val="40000"/>
              <a:lumOff val="60000"/>
            </a:schemeClr>
          </a:solidFill>
          <a:ln>
            <a:noFill/>
          </a:ln>
          <a:effectLst/>
        </c:spPr>
      </c:pivotFmt>
      <c:pivotFmt>
        <c:idx val="39"/>
        <c:spPr>
          <a:solidFill>
            <a:schemeClr val="accent3">
              <a:lumMod val="20000"/>
              <a:lumOff val="80000"/>
            </a:schemeClr>
          </a:solidFill>
          <a:ln>
            <a:noFill/>
          </a:ln>
          <a:effectLst/>
        </c:spPr>
      </c:pivotFmt>
      <c:pivotFmt>
        <c:idx val="40"/>
        <c:spPr>
          <a:solidFill>
            <a:schemeClr val="accent6">
              <a:lumMod val="40000"/>
              <a:lumOff val="60000"/>
            </a:schemeClr>
          </a:solidFill>
          <a:ln>
            <a:noFill/>
          </a:ln>
          <a:effectLst/>
        </c:spPr>
      </c:pivotFmt>
      <c:pivotFmt>
        <c:idx val="41"/>
        <c:spPr>
          <a:solidFill>
            <a:schemeClr val="accent6">
              <a:lumMod val="75000"/>
            </a:schemeClr>
          </a:solidFill>
          <a:ln>
            <a:noFill/>
          </a:ln>
          <a:effectLst/>
        </c:spPr>
      </c:pivotFmt>
    </c:pivotFmts>
    <c:plotArea>
      <c:layout>
        <c:manualLayout>
          <c:layoutTarget val="inner"/>
          <c:xMode val="edge"/>
          <c:yMode val="edge"/>
          <c:x val="3.0589974237973955E-2"/>
          <c:y val="5.2117382923240647E-2"/>
          <c:w val="0.83046479153207042"/>
          <c:h val="0.87474411647532102"/>
        </c:manualLayout>
      </c:layout>
      <c:barChart>
        <c:barDir val="col"/>
        <c:grouping val="clustered"/>
        <c:varyColors val="0"/>
        <c:ser>
          <c:idx val="0"/>
          <c:order val="0"/>
          <c:tx>
            <c:strRef>
              <c:f>'Expense_only Table'!$Q$5</c:f>
              <c:strCache>
                <c:ptCount val="1"/>
                <c:pt idx="0">
                  <c:v>Total</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2861-4EBC-881D-E0EA2404F47C}"/>
              </c:ext>
            </c:extLst>
          </c:dPt>
          <c:dPt>
            <c:idx val="1"/>
            <c:invertIfNegative val="0"/>
            <c:bubble3D val="0"/>
            <c:spPr>
              <a:solidFill>
                <a:schemeClr val="bg1"/>
              </a:solidFill>
              <a:ln>
                <a:noFill/>
              </a:ln>
              <a:effectLst/>
            </c:spPr>
            <c:extLst>
              <c:ext xmlns:c16="http://schemas.microsoft.com/office/drawing/2014/chart" uri="{C3380CC4-5D6E-409C-BE32-E72D297353CC}">
                <c16:uniqueId val="{00000003-2861-4EBC-881D-E0EA2404F47C}"/>
              </c:ext>
            </c:extLst>
          </c:dPt>
          <c:dPt>
            <c:idx val="2"/>
            <c:invertIfNegative val="0"/>
            <c:bubble3D val="0"/>
            <c:spPr>
              <a:solidFill>
                <a:srgbClr val="FF9900"/>
              </a:solidFill>
              <a:ln>
                <a:noFill/>
              </a:ln>
              <a:effectLst/>
            </c:spPr>
            <c:extLst>
              <c:ext xmlns:c16="http://schemas.microsoft.com/office/drawing/2014/chart" uri="{C3380CC4-5D6E-409C-BE32-E72D297353CC}">
                <c16:uniqueId val="{00000005-2861-4EBC-881D-E0EA2404F47C}"/>
              </c:ext>
            </c:extLst>
          </c:dPt>
          <c:dPt>
            <c:idx val="3"/>
            <c:invertIfNegative val="0"/>
            <c:bubble3D val="0"/>
            <c:spPr>
              <a:solidFill>
                <a:srgbClr val="339966"/>
              </a:solidFill>
              <a:ln>
                <a:noFill/>
              </a:ln>
              <a:effectLst/>
            </c:spPr>
            <c:extLst>
              <c:ext xmlns:c16="http://schemas.microsoft.com/office/drawing/2014/chart" uri="{C3380CC4-5D6E-409C-BE32-E72D297353CC}">
                <c16:uniqueId val="{00000007-2861-4EBC-881D-E0EA2404F47C}"/>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9-2861-4EBC-881D-E0EA2404F47C}"/>
              </c:ext>
            </c:extLst>
          </c:dPt>
          <c:dPt>
            <c:idx val="5"/>
            <c:invertIfNegative val="0"/>
            <c:bubble3D val="0"/>
            <c:spPr>
              <a:solidFill>
                <a:schemeClr val="bg2">
                  <a:lumMod val="50000"/>
                </a:schemeClr>
              </a:solidFill>
              <a:ln>
                <a:noFill/>
              </a:ln>
              <a:effectLst/>
            </c:spPr>
            <c:extLst>
              <c:ext xmlns:c16="http://schemas.microsoft.com/office/drawing/2014/chart" uri="{C3380CC4-5D6E-409C-BE32-E72D297353CC}">
                <c16:uniqueId val="{0000000B-2861-4EBC-881D-E0EA2404F47C}"/>
              </c:ext>
            </c:extLst>
          </c:dPt>
          <c:dPt>
            <c:idx val="6"/>
            <c:invertIfNegative val="0"/>
            <c:bubble3D val="0"/>
            <c:spPr>
              <a:solidFill>
                <a:schemeClr val="bg2">
                  <a:lumMod val="75000"/>
                </a:schemeClr>
              </a:solidFill>
              <a:ln>
                <a:noFill/>
              </a:ln>
              <a:effectLst/>
            </c:spPr>
            <c:extLst>
              <c:ext xmlns:c16="http://schemas.microsoft.com/office/drawing/2014/chart" uri="{C3380CC4-5D6E-409C-BE32-E72D297353CC}">
                <c16:uniqueId val="{0000000D-2861-4EBC-881D-E0EA2404F47C}"/>
              </c:ext>
            </c:extLst>
          </c:dPt>
          <c:dPt>
            <c:idx val="7"/>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F-2861-4EBC-881D-E0EA2404F47C}"/>
              </c:ext>
            </c:extLst>
          </c:dPt>
          <c:dPt>
            <c:idx val="8"/>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11-2861-4EBC-881D-E0EA2404F47C}"/>
              </c:ext>
            </c:extLst>
          </c:dPt>
          <c:dPt>
            <c:idx val="9"/>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13-2861-4EBC-881D-E0EA2404F47C}"/>
              </c:ext>
            </c:extLst>
          </c:dPt>
          <c:dPt>
            <c:idx val="1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15-2861-4EBC-881D-E0EA2404F47C}"/>
              </c:ext>
            </c:extLst>
          </c:dPt>
          <c:dPt>
            <c:idx val="1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17-2861-4EBC-881D-E0EA2404F47C}"/>
              </c:ext>
            </c:extLst>
          </c:dPt>
          <c:dPt>
            <c:idx val="12"/>
            <c:invertIfNegative val="0"/>
            <c:bubble3D val="0"/>
            <c:spPr>
              <a:solidFill>
                <a:schemeClr val="accent6">
                  <a:lumMod val="75000"/>
                </a:schemeClr>
              </a:solidFill>
              <a:ln>
                <a:noFill/>
              </a:ln>
              <a:effectLst/>
            </c:spPr>
            <c:extLst>
              <c:ext xmlns:c16="http://schemas.microsoft.com/office/drawing/2014/chart" uri="{C3380CC4-5D6E-409C-BE32-E72D297353CC}">
                <c16:uniqueId val="{00000019-2861-4EBC-881D-E0EA2404F47C}"/>
              </c:ext>
            </c:extLst>
          </c:dPt>
          <c:dLbls>
            <c:dLbl>
              <c:idx val="5"/>
              <c:layout>
                <c:manualLayout>
                  <c:x val="-4.0390221519164553E-17"/>
                  <c:y val="1.7004474499030678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861-4EBC-881D-E0EA2404F47C}"/>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'Expense_only Table'!$O$6:$P$22</c:f>
              <c:multiLvlStrCache>
                <c:ptCount val="13"/>
                <c:lvl>
                  <c:pt idx="0">
                    <c:v>Packaging</c:v>
                  </c:pt>
                  <c:pt idx="1">
                    <c:v>Other</c:v>
                  </c:pt>
                  <c:pt idx="2">
                    <c:v>Shipping</c:v>
                  </c:pt>
                  <c:pt idx="3">
                    <c:v>Sales</c:v>
                  </c:pt>
                  <c:pt idx="4">
                    <c:v>Materials</c:v>
                  </c:pt>
                  <c:pt idx="5">
                    <c:v>Labor</c:v>
                  </c:pt>
                  <c:pt idx="6">
                    <c:v>Interest and tax</c:v>
                  </c:pt>
                  <c:pt idx="7">
                    <c:v>Other</c:v>
                  </c:pt>
                  <c:pt idx="8">
                    <c:v>R&amp;D</c:v>
                  </c:pt>
                  <c:pt idx="9">
                    <c:v>Rent</c:v>
                  </c:pt>
                  <c:pt idx="10">
                    <c:v>Marketing</c:v>
                  </c:pt>
                  <c:pt idx="11">
                    <c:v>Equipment</c:v>
                  </c:pt>
                  <c:pt idx="12">
                    <c:v>Payroll</c:v>
                  </c:pt>
                </c:lvl>
                <c:lvl>
                  <c:pt idx="0">
                    <c:v>COGS</c:v>
                  </c:pt>
                  <c:pt idx="6">
                    <c:v>Interest and tax</c:v>
                  </c:pt>
                  <c:pt idx="7">
                    <c:v>Opex</c:v>
                  </c:pt>
                </c:lvl>
              </c:multiLvlStrCache>
            </c:multiLvlStrRef>
          </c:cat>
          <c:val>
            <c:numRef>
              <c:f>'Expense_only Table'!$Q$6:$Q$22</c:f>
              <c:numCache>
                <c:formatCode>#,##0.00;\(#,##0\)</c:formatCode>
                <c:ptCount val="13"/>
                <c:pt idx="0">
                  <c:v>-98200</c:v>
                </c:pt>
                <c:pt idx="1">
                  <c:v>-263700</c:v>
                </c:pt>
                <c:pt idx="2">
                  <c:v>-345600</c:v>
                </c:pt>
                <c:pt idx="3">
                  <c:v>-447000</c:v>
                </c:pt>
                <c:pt idx="4">
                  <c:v>-1065000</c:v>
                </c:pt>
                <c:pt idx="5">
                  <c:v>-4492000</c:v>
                </c:pt>
                <c:pt idx="6">
                  <c:v>-929400</c:v>
                </c:pt>
                <c:pt idx="7">
                  <c:v>-141800</c:v>
                </c:pt>
                <c:pt idx="8">
                  <c:v>-540000</c:v>
                </c:pt>
                <c:pt idx="9">
                  <c:v>-745000</c:v>
                </c:pt>
                <c:pt idx="10">
                  <c:v>-1055000</c:v>
                </c:pt>
                <c:pt idx="11">
                  <c:v>-1333000</c:v>
                </c:pt>
                <c:pt idx="12">
                  <c:v>-1790000</c:v>
                </c:pt>
              </c:numCache>
            </c:numRef>
          </c:val>
          <c:extLst>
            <c:ext xmlns:c16="http://schemas.microsoft.com/office/drawing/2014/chart" uri="{C3380CC4-5D6E-409C-BE32-E72D297353CC}">
              <c16:uniqueId val="{0000001A-2861-4EBC-881D-E0EA2404F47C}"/>
            </c:ext>
          </c:extLst>
        </c:ser>
        <c:dLbls>
          <c:dLblPos val="outEnd"/>
          <c:showLegendKey val="0"/>
          <c:showVal val="1"/>
          <c:showCatName val="0"/>
          <c:showSerName val="0"/>
          <c:showPercent val="0"/>
          <c:showBubbleSize val="0"/>
        </c:dLbls>
        <c:gapWidth val="219"/>
        <c:overlap val="-27"/>
        <c:axId val="626295608"/>
        <c:axId val="626294168"/>
      </c:barChart>
      <c:catAx>
        <c:axId val="626295608"/>
        <c:scaling>
          <c:orientation val="minMax"/>
        </c:scaling>
        <c:delete val="1"/>
        <c:axPos val="b"/>
        <c:numFmt formatCode="General" sourceLinked="1"/>
        <c:majorTickMark val="none"/>
        <c:minorTickMark val="none"/>
        <c:tickLblPos val="nextTo"/>
        <c:crossAx val="626294168"/>
        <c:crosses val="autoZero"/>
        <c:auto val="1"/>
        <c:lblAlgn val="ctr"/>
        <c:lblOffset val="100"/>
        <c:noMultiLvlLbl val="0"/>
      </c:catAx>
      <c:valAx>
        <c:axId val="626294168"/>
        <c:scaling>
          <c:orientation val="minMax"/>
        </c:scaling>
        <c:delete val="1"/>
        <c:axPos val="l"/>
        <c:numFmt formatCode="#,##0.00;\(#,##0\)" sourceLinked="1"/>
        <c:majorTickMark val="none"/>
        <c:minorTickMark val="none"/>
        <c:tickLblPos val="nextTo"/>
        <c:crossAx val="626295608"/>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2400" b="1" i="0" u="none" strike="noStrike" kern="1200" baseline="0">
                <a:solidFill>
                  <a:schemeClr val="tx1"/>
                </a:solidFill>
                <a:latin typeface="+mn-lt"/>
                <a:ea typeface="+mn-ea"/>
                <a:cs typeface="+mn-cs"/>
              </a:defRPr>
            </a:pPr>
            <a:endParaRPr lang="en-NG"/>
          </a:p>
        </c:txPr>
      </c:dTable>
      <c:spPr>
        <a:noFill/>
        <a:ln>
          <a:noFill/>
        </a:ln>
        <a:effectLst/>
      </c:spPr>
    </c:plotArea>
    <c:legend>
      <c:legendPos val="r"/>
      <c:layout>
        <c:manualLayout>
          <c:xMode val="edge"/>
          <c:yMode val="edge"/>
          <c:x val="0.9063664010561554"/>
          <c:y val="9.8749768954936992E-2"/>
          <c:w val="8.4619884247253516E-2"/>
          <c:h val="0.90125021912845305"/>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8080"/>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[Onyx Data - DataDNA Dataset Challenge - Business Financial Dataset - August 2024.xlsx]Rev_exp Pivot!PivotTable7</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Revenue/Expense</a:t>
            </a:r>
            <a:r>
              <a:rPr lang="en-US" b="1" baseline="0"/>
              <a:t> over the Business Line in 2023 Chart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339966"/>
          </a:solidFill>
          <a:ln>
            <a:noFill/>
          </a:ln>
          <a:effectLst/>
        </c:spPr>
      </c:pivotFmt>
      <c:pivotFmt>
        <c:idx val="3"/>
        <c:spPr>
          <a:solidFill>
            <a:srgbClr val="C00000"/>
          </a:solidFill>
          <a:ln>
            <a:noFill/>
          </a:ln>
          <a:effectLst/>
        </c:spPr>
      </c:pivotFmt>
      <c:pivotFmt>
        <c:idx val="4"/>
        <c:spPr>
          <a:solidFill>
            <a:srgbClr val="339966"/>
          </a:solidFill>
          <a:ln>
            <a:noFill/>
          </a:ln>
          <a:effectLst/>
        </c:spPr>
      </c:pivotFmt>
      <c:pivotFmt>
        <c:idx val="5"/>
        <c:spPr>
          <a:solidFill>
            <a:srgbClr val="C00000"/>
          </a:solidFill>
          <a:ln>
            <a:noFill/>
          </a:ln>
          <a:effectLst/>
        </c:spPr>
      </c:pivotFmt>
      <c:pivotFmt>
        <c:idx val="6"/>
        <c:spPr>
          <a:solidFill>
            <a:srgbClr val="339966"/>
          </a:solidFill>
          <a:ln>
            <a:noFill/>
          </a:ln>
          <a:effectLst/>
        </c:spPr>
      </c:pivotFmt>
    </c:pivotFmts>
    <c:plotArea>
      <c:layout/>
      <c:barChart>
        <c:barDir val="col"/>
        <c:grouping val="clustered"/>
        <c:varyColors val="0"/>
        <c:ser>
          <c:idx val="0"/>
          <c:order val="0"/>
          <c:tx>
            <c:strRef>
              <c:f>'Rev_exp Pivot'!$C$3</c:f>
              <c:strCache>
                <c:ptCount val="1"/>
                <c:pt idx="0">
                  <c:v>Total</c:v>
                </c:pt>
              </c:strCache>
            </c:strRef>
          </c:tx>
          <c:spPr>
            <a:solidFill>
              <a:schemeClr val="accent1"/>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2-D3B0-436F-95E3-F1E2FB564D34}"/>
              </c:ext>
            </c:extLst>
          </c:dPt>
          <c:dPt>
            <c:idx val="1"/>
            <c:invertIfNegative val="0"/>
            <c:bubble3D val="0"/>
            <c:spPr>
              <a:solidFill>
                <a:srgbClr val="339966"/>
              </a:solidFill>
              <a:ln>
                <a:noFill/>
              </a:ln>
              <a:effectLst/>
            </c:spPr>
            <c:extLst>
              <c:ext xmlns:c16="http://schemas.microsoft.com/office/drawing/2014/chart" uri="{C3380CC4-5D6E-409C-BE32-E72D297353CC}">
                <c16:uniqueId val="{00000003-D3B0-436F-95E3-F1E2FB564D34}"/>
              </c:ext>
            </c:extLst>
          </c:dPt>
          <c:dPt>
            <c:idx val="2"/>
            <c:invertIfNegative val="0"/>
            <c:bubble3D val="0"/>
            <c:spPr>
              <a:solidFill>
                <a:srgbClr val="C00000"/>
              </a:solidFill>
              <a:ln>
                <a:noFill/>
              </a:ln>
              <a:effectLst/>
            </c:spPr>
            <c:extLst>
              <c:ext xmlns:c16="http://schemas.microsoft.com/office/drawing/2014/chart" uri="{C3380CC4-5D6E-409C-BE32-E72D297353CC}">
                <c16:uniqueId val="{00000004-D3B0-436F-95E3-F1E2FB564D34}"/>
              </c:ext>
            </c:extLst>
          </c:dPt>
          <c:dPt>
            <c:idx val="3"/>
            <c:invertIfNegative val="0"/>
            <c:bubble3D val="0"/>
            <c:spPr>
              <a:solidFill>
                <a:srgbClr val="339966"/>
              </a:solidFill>
              <a:ln>
                <a:noFill/>
              </a:ln>
              <a:effectLst/>
            </c:spPr>
            <c:extLst>
              <c:ext xmlns:c16="http://schemas.microsoft.com/office/drawing/2014/chart" uri="{C3380CC4-5D6E-409C-BE32-E72D297353CC}">
                <c16:uniqueId val="{00000005-D3B0-436F-95E3-F1E2FB564D34}"/>
              </c:ext>
            </c:extLst>
          </c:dPt>
          <c:dPt>
            <c:idx val="4"/>
            <c:invertIfNegative val="0"/>
            <c:bubble3D val="0"/>
            <c:spPr>
              <a:solidFill>
                <a:srgbClr val="C00000"/>
              </a:solidFill>
              <a:ln>
                <a:noFill/>
              </a:ln>
              <a:effectLst/>
            </c:spPr>
            <c:extLst>
              <c:ext xmlns:c16="http://schemas.microsoft.com/office/drawing/2014/chart" uri="{C3380CC4-5D6E-409C-BE32-E72D297353CC}">
                <c16:uniqueId val="{00000006-D3B0-436F-95E3-F1E2FB564D34}"/>
              </c:ext>
            </c:extLst>
          </c:dPt>
          <c:dPt>
            <c:idx val="5"/>
            <c:invertIfNegative val="0"/>
            <c:bubble3D val="0"/>
            <c:spPr>
              <a:solidFill>
                <a:srgbClr val="339966"/>
              </a:solidFill>
              <a:ln>
                <a:noFill/>
              </a:ln>
              <a:effectLst/>
            </c:spPr>
            <c:extLst>
              <c:ext xmlns:c16="http://schemas.microsoft.com/office/drawing/2014/chart" uri="{C3380CC4-5D6E-409C-BE32-E72D297353CC}">
                <c16:uniqueId val="{00000007-D3B0-436F-95E3-F1E2FB564D3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'Rev_exp Pivot'!$A$4:$B$13</c:f>
              <c:multiLvlStrCache>
                <c:ptCount val="6"/>
                <c:lvl>
                  <c:pt idx="0">
                    <c:v>Expense</c:v>
                  </c:pt>
                  <c:pt idx="1">
                    <c:v>Revenue</c:v>
                  </c:pt>
                  <c:pt idx="2">
                    <c:v>Expense</c:v>
                  </c:pt>
                  <c:pt idx="3">
                    <c:v>Revenue</c:v>
                  </c:pt>
                  <c:pt idx="4">
                    <c:v>Expense</c:v>
                  </c:pt>
                  <c:pt idx="5">
                    <c:v>Revenue</c:v>
                  </c:pt>
                </c:lvl>
                <c:lvl>
                  <c:pt idx="0">
                    <c:v>Nutrition and Food Supplements </c:v>
                  </c:pt>
                  <c:pt idx="2">
                    <c:v>Sports equipment</c:v>
                  </c:pt>
                  <c:pt idx="4">
                    <c:v>Sportswear</c:v>
                  </c:pt>
                </c:lvl>
              </c:multiLvlStrCache>
            </c:multiLvlStrRef>
          </c:cat>
          <c:val>
            <c:numRef>
              <c:f>'Rev_exp Pivot'!$C$4:$C$13</c:f>
              <c:numCache>
                <c:formatCode>[$$-409]#,##0.00</c:formatCode>
                <c:ptCount val="6"/>
                <c:pt idx="0">
                  <c:v>-2556500</c:v>
                </c:pt>
                <c:pt idx="1">
                  <c:v>1843620</c:v>
                </c:pt>
                <c:pt idx="2">
                  <c:v>-6618300</c:v>
                </c:pt>
                <c:pt idx="3">
                  <c:v>8908500</c:v>
                </c:pt>
                <c:pt idx="4">
                  <c:v>-4070900</c:v>
                </c:pt>
                <c:pt idx="5">
                  <c:v>6807700</c:v>
                </c:pt>
              </c:numCache>
            </c:numRef>
          </c:val>
          <c:extLst>
            <c:ext xmlns:c16="http://schemas.microsoft.com/office/drawing/2014/chart" uri="{C3380CC4-5D6E-409C-BE32-E72D297353CC}">
              <c16:uniqueId val="{00000000-D3B0-436F-95E3-F1E2FB564D34}"/>
            </c:ext>
          </c:extLst>
        </c:ser>
        <c:dLbls>
          <c:dLblPos val="outEnd"/>
          <c:showLegendKey val="0"/>
          <c:showVal val="1"/>
          <c:showCatName val="0"/>
          <c:showSerName val="0"/>
          <c:showPercent val="0"/>
          <c:showBubbleSize val="0"/>
        </c:dLbls>
        <c:gapWidth val="219"/>
        <c:overlap val="-27"/>
        <c:axId val="583190528"/>
        <c:axId val="583188368"/>
      </c:barChart>
      <c:catAx>
        <c:axId val="58319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83188368"/>
        <c:crosses val="autoZero"/>
        <c:auto val="1"/>
        <c:lblAlgn val="ctr"/>
        <c:lblOffset val="100"/>
        <c:noMultiLvlLbl val="0"/>
      </c:catAx>
      <c:valAx>
        <c:axId val="583188368"/>
        <c:scaling>
          <c:orientation val="minMax"/>
        </c:scaling>
        <c:delete val="1"/>
        <c:axPos val="l"/>
        <c:numFmt formatCode="[$$-409]#,##0.00" sourceLinked="1"/>
        <c:majorTickMark val="none"/>
        <c:minorTickMark val="none"/>
        <c:tickLblPos val="nextTo"/>
        <c:crossAx val="583190528"/>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[Onyx Data - DataDNA Dataset Challenge - Business Financial Dataset - August 2024.xlsx]Quarter_Month!Rev_Quar_Mon_Amount</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Revenue/Expense</a:t>
            </a:r>
            <a:r>
              <a:rPr lang="en-US" b="1" baseline="0"/>
              <a:t> over the Business Line in 2023 Chart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339966"/>
          </a:solidFill>
          <a:ln>
            <a:noFill/>
          </a:ln>
          <a:effectLst/>
        </c:spPr>
      </c:pivotFmt>
      <c:pivotFmt>
        <c:idx val="3"/>
        <c:spPr>
          <a:solidFill>
            <a:srgbClr val="C00000"/>
          </a:solidFill>
          <a:ln>
            <a:noFill/>
          </a:ln>
          <a:effectLst/>
        </c:spPr>
      </c:pivotFmt>
      <c:pivotFmt>
        <c:idx val="4"/>
        <c:spPr>
          <a:solidFill>
            <a:srgbClr val="339966"/>
          </a:solidFill>
          <a:ln>
            <a:noFill/>
          </a:ln>
          <a:effectLst/>
        </c:spPr>
      </c:pivotFmt>
      <c:pivotFmt>
        <c:idx val="5"/>
        <c:spPr>
          <a:solidFill>
            <a:srgbClr val="C00000"/>
          </a:solidFill>
          <a:ln>
            <a:noFill/>
          </a:ln>
          <a:effectLst/>
        </c:spPr>
      </c:pivotFmt>
      <c:pivotFmt>
        <c:idx val="6"/>
        <c:spPr>
          <a:solidFill>
            <a:srgbClr val="339966"/>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00000"/>
          </a:solidFill>
          <a:ln>
            <a:noFill/>
          </a:ln>
          <a:effectLst/>
        </c:spPr>
      </c:pivotFmt>
      <c:pivotFmt>
        <c:idx val="9"/>
        <c:spPr>
          <a:solidFill>
            <a:srgbClr val="339966"/>
          </a:solidFill>
          <a:ln>
            <a:noFill/>
          </a:ln>
          <a:effectLst/>
        </c:spPr>
      </c:pivotFmt>
      <c:pivotFmt>
        <c:idx val="10"/>
        <c:spPr>
          <a:solidFill>
            <a:srgbClr val="C00000"/>
          </a:solidFill>
          <a:ln>
            <a:noFill/>
          </a:ln>
          <a:effectLst/>
        </c:spPr>
      </c:pivotFmt>
      <c:pivotFmt>
        <c:idx val="11"/>
        <c:spPr>
          <a:solidFill>
            <a:srgbClr val="339966"/>
          </a:solidFill>
          <a:ln>
            <a:noFill/>
          </a:ln>
          <a:effectLst/>
        </c:spPr>
      </c:pivotFmt>
      <c:pivotFmt>
        <c:idx val="12"/>
        <c:spPr>
          <a:solidFill>
            <a:srgbClr val="C00000"/>
          </a:solidFill>
          <a:ln>
            <a:noFill/>
          </a:ln>
          <a:effectLst/>
        </c:spPr>
      </c:pivotFmt>
      <c:pivotFmt>
        <c:idx val="13"/>
        <c:spPr>
          <a:solidFill>
            <a:srgbClr val="339966"/>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Quarter_Month!$D$3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Quarter_Month!$A$4:$C$38</c:f>
              <c:multiLvlStrCache>
                <c:ptCount val="2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lvl>
                <c:lvl>
                  <c:pt idx="0">
                    <c:v>1st Quarter</c:v>
                  </c:pt>
                  <c:pt idx="3">
                    <c:v>2nd Quarter</c:v>
                  </c:pt>
                  <c:pt idx="6">
                    <c:v>3rd Quarter</c:v>
                  </c:pt>
                  <c:pt idx="9">
                    <c:v>4th Quarter</c:v>
                  </c:pt>
                  <c:pt idx="12">
                    <c:v>1st Quarter</c:v>
                  </c:pt>
                  <c:pt idx="15">
                    <c:v>2nd Quarter</c:v>
                  </c:pt>
                  <c:pt idx="18">
                    <c:v>3rd Quarter</c:v>
                  </c:pt>
                  <c:pt idx="21">
                    <c:v>4th Quarter</c:v>
                  </c:pt>
                </c:lvl>
                <c:lvl>
                  <c:pt idx="0">
                    <c:v>Expense</c:v>
                  </c:pt>
                  <c:pt idx="12">
                    <c:v>Revenue</c:v>
                  </c:pt>
                </c:lvl>
              </c:multiLvlStrCache>
            </c:multiLvlStrRef>
          </c:cat>
          <c:val>
            <c:numRef>
              <c:f>Quarter_Month!$D$4:$D$38</c:f>
              <c:numCache>
                <c:formatCode>_-* #,##0_-;\-* #,##0_-;_-* "-"??_-;_-@_-</c:formatCode>
                <c:ptCount val="24"/>
                <c:pt idx="0">
                  <c:v>-1254500</c:v>
                </c:pt>
                <c:pt idx="1">
                  <c:v>-1089000</c:v>
                </c:pt>
                <c:pt idx="2">
                  <c:v>-1010800</c:v>
                </c:pt>
                <c:pt idx="3">
                  <c:v>-963400</c:v>
                </c:pt>
                <c:pt idx="4">
                  <c:v>-1230900</c:v>
                </c:pt>
                <c:pt idx="5">
                  <c:v>-1226100</c:v>
                </c:pt>
                <c:pt idx="6">
                  <c:v>-1111200</c:v>
                </c:pt>
                <c:pt idx="7">
                  <c:v>-1036300</c:v>
                </c:pt>
                <c:pt idx="8">
                  <c:v>-1029300</c:v>
                </c:pt>
                <c:pt idx="9">
                  <c:v>-1027400</c:v>
                </c:pt>
                <c:pt idx="10">
                  <c:v>-1067600</c:v>
                </c:pt>
                <c:pt idx="11">
                  <c:v>-1199200</c:v>
                </c:pt>
                <c:pt idx="12">
                  <c:v>1949000</c:v>
                </c:pt>
                <c:pt idx="13">
                  <c:v>1567700</c:v>
                </c:pt>
                <c:pt idx="14">
                  <c:v>1313350</c:v>
                </c:pt>
                <c:pt idx="15">
                  <c:v>1156100</c:v>
                </c:pt>
                <c:pt idx="16">
                  <c:v>1698500</c:v>
                </c:pt>
                <c:pt idx="17">
                  <c:v>1719200</c:v>
                </c:pt>
                <c:pt idx="18">
                  <c:v>1400050</c:v>
                </c:pt>
                <c:pt idx="19">
                  <c:v>1304850</c:v>
                </c:pt>
                <c:pt idx="20">
                  <c:v>1120890</c:v>
                </c:pt>
                <c:pt idx="21">
                  <c:v>1322475</c:v>
                </c:pt>
                <c:pt idx="22">
                  <c:v>1277530</c:v>
                </c:pt>
                <c:pt idx="23">
                  <c:v>1730175</c:v>
                </c:pt>
              </c:numCache>
            </c:numRef>
          </c:val>
          <c:extLst>
            <c:ext xmlns:c16="http://schemas.microsoft.com/office/drawing/2014/chart" uri="{C3380CC4-5D6E-409C-BE32-E72D297353CC}">
              <c16:uniqueId val="{0000000D-EF20-4CB3-8C28-4E746CA6984F}"/>
            </c:ext>
          </c:extLst>
        </c:ser>
        <c:dLbls>
          <c:dLblPos val="outEnd"/>
          <c:showLegendKey val="0"/>
          <c:showVal val="1"/>
          <c:showCatName val="0"/>
          <c:showSerName val="0"/>
          <c:showPercent val="0"/>
          <c:showBubbleSize val="0"/>
        </c:dLbls>
        <c:gapWidth val="219"/>
        <c:axId val="583190528"/>
        <c:axId val="583188368"/>
      </c:barChart>
      <c:catAx>
        <c:axId val="58319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83188368"/>
        <c:crosses val="autoZero"/>
        <c:auto val="1"/>
        <c:lblAlgn val="ctr"/>
        <c:lblOffset val="100"/>
        <c:noMultiLvlLbl val="0"/>
      </c:catAx>
      <c:valAx>
        <c:axId val="583188368"/>
        <c:scaling>
          <c:orientation val="minMax"/>
        </c:scaling>
        <c:delete val="1"/>
        <c:axPos val="l"/>
        <c:numFmt formatCode="_-* #,##0_-;\-* #,##0_-;_-* &quot;-&quot;??_-;_-@_-" sourceLinked="1"/>
        <c:majorTickMark val="none"/>
        <c:minorTickMark val="none"/>
        <c:tickLblPos val="nextTo"/>
        <c:crossAx val="583190528"/>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[Onyx Data - DataDNA Dataset Challenge - Business Financial Dataset - August 2024.xlsx]Revenue_only Table!PivotTable10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Chart showing</a:t>
            </a:r>
            <a:r>
              <a:rPr lang="en-US" b="1" baseline="0">
                <a:solidFill>
                  <a:schemeClr val="tx1"/>
                </a:solidFill>
              </a:rPr>
              <a:t> Revenue generated across groups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CCC00"/>
          </a:solidFill>
          <a:ln w="19050">
            <a:solidFill>
              <a:schemeClr val="lt1"/>
            </a:solidFill>
          </a:ln>
          <a:effectLst/>
        </c:spPr>
      </c:pivotFmt>
      <c:pivotFmt>
        <c:idx val="2"/>
        <c:spPr>
          <a:solidFill>
            <a:schemeClr val="bg1">
              <a:lumMod val="85000"/>
            </a:schemeClr>
          </a:solidFill>
          <a:ln w="19050">
            <a:solidFill>
              <a:schemeClr val="lt1"/>
            </a:solidFill>
          </a:ln>
          <a:effectLst/>
        </c:spPr>
      </c:pivotFmt>
    </c:pivotFmts>
    <c:plotArea>
      <c:layout/>
      <c:doughnutChart>
        <c:varyColors val="1"/>
        <c:ser>
          <c:idx val="0"/>
          <c:order val="0"/>
          <c:tx>
            <c:strRef>
              <c:f>'Revenue_only Table'!$O$4</c:f>
              <c:strCache>
                <c:ptCount val="1"/>
                <c:pt idx="0">
                  <c:v>Total</c:v>
                </c:pt>
              </c:strCache>
            </c:strRef>
          </c:tx>
          <c:dPt>
            <c:idx val="0"/>
            <c:bubble3D val="0"/>
            <c:spPr>
              <a:solidFill>
                <a:srgbClr val="CCCC00"/>
              </a:solidFill>
              <a:ln w="19050">
                <a:solidFill>
                  <a:schemeClr val="lt1"/>
                </a:solidFill>
              </a:ln>
              <a:effectLst/>
            </c:spPr>
            <c:extLst>
              <c:ext xmlns:c16="http://schemas.microsoft.com/office/drawing/2014/chart" uri="{C3380CC4-5D6E-409C-BE32-E72D297353CC}">
                <c16:uniqueId val="{00000002-6574-4C53-AE41-E796CF63D561}"/>
              </c:ext>
            </c:extLst>
          </c:dPt>
          <c:dPt>
            <c:idx val="1"/>
            <c:bubble3D val="0"/>
            <c:spPr>
              <a:solidFill>
                <a:schemeClr val="accent2"/>
              </a:solidFill>
              <a:ln w="19050">
                <a:solidFill>
                  <a:schemeClr val="lt1"/>
                </a:solidFill>
              </a:ln>
              <a:effectLst/>
            </c:spPr>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6574-4C53-AE41-E796CF63D561}"/>
              </c:ext>
            </c:extLst>
          </c:dPt>
          <c:cat>
            <c:multiLvlStrRef>
              <c:f>'Revenue_only Table'!$N$5:$N$9</c:f>
              <c:multiLvlStrCache>
                <c:ptCount val="3"/>
                <c:lvl>
                  <c:pt idx="0">
                    <c:v>Sales</c:v>
                  </c:pt>
                  <c:pt idx="1">
                    <c:v>Consulting and professional services</c:v>
                  </c:pt>
                  <c:pt idx="2">
                    <c:v>Other income</c:v>
                  </c:pt>
                </c:lvl>
                <c:lvl>
                  <c:pt idx="0">
                    <c:v>Revenue</c:v>
                  </c:pt>
                </c:lvl>
              </c:multiLvlStrCache>
            </c:multiLvlStrRef>
          </c:cat>
          <c:val>
            <c:numRef>
              <c:f>'Revenue_only Table'!$O$5:$O$9</c:f>
              <c:numCache>
                <c:formatCode>_-* #,##0_-;\-* #,##0_-;_-* "-"??_-;_-@_-</c:formatCode>
                <c:ptCount val="3"/>
                <c:pt idx="0">
                  <c:v>13776630</c:v>
                </c:pt>
                <c:pt idx="1">
                  <c:v>2817000</c:v>
                </c:pt>
                <c:pt idx="2">
                  <c:v>966190</c:v>
                </c:pt>
              </c:numCache>
            </c:numRef>
          </c:val>
          <c:extLst>
            <c:ext xmlns:c16="http://schemas.microsoft.com/office/drawing/2014/chart" uri="{C3380CC4-5D6E-409C-BE32-E72D297353CC}">
              <c16:uniqueId val="{00000000-6574-4C53-AE41-E796CF63D56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8080"/>
    </a:solidFill>
    <a:ln w="9525" cap="flat" cmpd="sng" algn="ctr">
      <a:solidFill>
        <a:srgbClr val="008080"/>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[Onyx Data - DataDNA Dataset Challenge - Business Financial Dataset - August 2024.xlsx]Expense_only Table!PivotTable11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Expenses</a:t>
            </a:r>
            <a:r>
              <a:rPr lang="en-US" baseline="0">
                <a:solidFill>
                  <a:schemeClr val="tx1"/>
                </a:solidFill>
              </a:rPr>
              <a:t> accrued over Expenses group/subgroup chart</a:t>
            </a:r>
            <a:endParaRPr lang="en-US">
              <a:solidFill>
                <a:schemeClr val="tx1"/>
              </a:solidFill>
            </a:endParaRPr>
          </a:p>
        </c:rich>
      </c:tx>
      <c:layout>
        <c:manualLayout>
          <c:xMode val="edge"/>
          <c:yMode val="edge"/>
          <c:x val="0.30369984743642581"/>
          <c:y val="3.2407407407407406E-2"/>
        </c:manualLayout>
      </c:layout>
      <c:overlay val="0"/>
      <c:spPr>
        <a:no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dLbl>
          <c:idx val="0"/>
          <c:layout>
            <c:manualLayout>
              <c:x val="0"/>
              <c:y val="1.33689839572193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pivotFmt>
      <c:pivotFmt>
        <c:idx val="3"/>
        <c:spPr>
          <a:solidFill>
            <a:schemeClr val="bg1"/>
          </a:solidFill>
          <a:ln>
            <a:noFill/>
          </a:ln>
          <a:effectLst/>
        </c:spPr>
      </c:pivotFmt>
      <c:pivotFmt>
        <c:idx val="4"/>
        <c:spPr>
          <a:solidFill>
            <a:srgbClr val="FF9900"/>
          </a:solidFill>
          <a:ln>
            <a:noFill/>
          </a:ln>
          <a:effectLst/>
        </c:spPr>
      </c:pivotFmt>
      <c:pivotFmt>
        <c:idx val="5"/>
        <c:spPr>
          <a:solidFill>
            <a:srgbClr val="339966"/>
          </a:solidFill>
          <a:ln>
            <a:noFill/>
          </a:ln>
          <a:effectLst/>
        </c:spPr>
      </c:pivotFmt>
      <c:pivotFmt>
        <c:idx val="6"/>
        <c:spPr>
          <a:solidFill>
            <a:schemeClr val="accent1">
              <a:lumMod val="75000"/>
            </a:schemeClr>
          </a:solidFill>
          <a:ln>
            <a:noFill/>
          </a:ln>
          <a:effectLst/>
        </c:spPr>
      </c:pivotFmt>
      <c:pivotFmt>
        <c:idx val="7"/>
        <c:spPr>
          <a:solidFill>
            <a:schemeClr val="bg2">
              <a:lumMod val="75000"/>
            </a:schemeClr>
          </a:solidFill>
          <a:ln>
            <a:noFill/>
          </a:ln>
          <a:effectLst/>
        </c:spPr>
      </c:pivotFmt>
      <c:pivotFmt>
        <c:idx val="8"/>
        <c:spPr>
          <a:solidFill>
            <a:schemeClr val="tx1">
              <a:lumMod val="65000"/>
              <a:lumOff val="35000"/>
            </a:schemeClr>
          </a:solidFill>
          <a:ln>
            <a:noFill/>
          </a:ln>
          <a:effectLst/>
        </c:spPr>
      </c:pivotFmt>
      <c:pivotFmt>
        <c:idx val="9"/>
        <c:spPr>
          <a:solidFill>
            <a:schemeClr val="tx2">
              <a:lumMod val="10000"/>
              <a:lumOff val="9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3">
              <a:lumMod val="20000"/>
              <a:lumOff val="8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s>
    <c:plotArea>
      <c:layout/>
      <c:barChart>
        <c:barDir val="col"/>
        <c:grouping val="clustered"/>
        <c:varyColors val="0"/>
        <c:ser>
          <c:idx val="0"/>
          <c:order val="0"/>
          <c:tx>
            <c:strRef>
              <c:f>'Expense_only Table'!$Q$5</c:f>
              <c:strCache>
                <c:ptCount val="1"/>
                <c:pt idx="0">
                  <c:v>Total</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3-5B78-47F2-977A-BC4E18BA2872}"/>
              </c:ext>
            </c:extLst>
          </c:dPt>
          <c:dPt>
            <c:idx val="1"/>
            <c:invertIfNegative val="0"/>
            <c:bubble3D val="0"/>
            <c:spPr>
              <a:solidFill>
                <a:schemeClr val="bg1"/>
              </a:solidFill>
              <a:ln>
                <a:noFill/>
              </a:ln>
              <a:effectLst/>
            </c:spPr>
            <c:extLst>
              <c:ext xmlns:c16="http://schemas.microsoft.com/office/drawing/2014/chart" uri="{C3380CC4-5D6E-409C-BE32-E72D297353CC}">
                <c16:uniqueId val="{00000004-5B78-47F2-977A-BC4E18BA2872}"/>
              </c:ext>
            </c:extLst>
          </c:dPt>
          <c:dPt>
            <c:idx val="2"/>
            <c:invertIfNegative val="0"/>
            <c:bubble3D val="0"/>
            <c:spPr>
              <a:solidFill>
                <a:srgbClr val="FF9900"/>
              </a:solidFill>
              <a:ln>
                <a:noFill/>
              </a:ln>
              <a:effectLst/>
            </c:spPr>
            <c:extLst>
              <c:ext xmlns:c16="http://schemas.microsoft.com/office/drawing/2014/chart" uri="{C3380CC4-5D6E-409C-BE32-E72D297353CC}">
                <c16:uniqueId val="{00000005-5B78-47F2-977A-BC4E18BA2872}"/>
              </c:ext>
            </c:extLst>
          </c:dPt>
          <c:dPt>
            <c:idx val="3"/>
            <c:invertIfNegative val="0"/>
            <c:bubble3D val="0"/>
            <c:spPr>
              <a:solidFill>
                <a:srgbClr val="339966"/>
              </a:solidFill>
              <a:ln>
                <a:noFill/>
              </a:ln>
              <a:effectLst/>
            </c:spPr>
            <c:extLst>
              <c:ext xmlns:c16="http://schemas.microsoft.com/office/drawing/2014/chart" uri="{C3380CC4-5D6E-409C-BE32-E72D297353CC}">
                <c16:uniqueId val="{00000006-5B78-47F2-977A-BC4E18BA2872}"/>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7-5B78-47F2-977A-BC4E18BA2872}"/>
              </c:ext>
            </c:extLst>
          </c:dPt>
          <c:dPt>
            <c:idx val="5"/>
            <c:invertIfNegative val="0"/>
            <c:bubble3D val="0"/>
            <c:spPr>
              <a:solidFill>
                <a:schemeClr val="bg2">
                  <a:lumMod val="50000"/>
                </a:schemeClr>
              </a:solidFill>
              <a:ln>
                <a:noFill/>
              </a:ln>
              <a:effectLst/>
            </c:spPr>
            <c:extLst>
              <c:ext xmlns:c16="http://schemas.microsoft.com/office/drawing/2014/chart" uri="{C3380CC4-5D6E-409C-BE32-E72D297353CC}">
                <c16:uniqueId val="{00000002-5B78-47F2-977A-BC4E18BA2872}"/>
              </c:ext>
            </c:extLst>
          </c:dPt>
          <c:dPt>
            <c:idx val="6"/>
            <c:invertIfNegative val="0"/>
            <c:bubble3D val="0"/>
            <c:spPr>
              <a:solidFill>
                <a:schemeClr val="bg2">
                  <a:lumMod val="75000"/>
                </a:schemeClr>
              </a:solidFill>
              <a:ln>
                <a:noFill/>
              </a:ln>
              <a:effectLst/>
            </c:spPr>
            <c:extLst>
              <c:ext xmlns:c16="http://schemas.microsoft.com/office/drawing/2014/chart" uri="{C3380CC4-5D6E-409C-BE32-E72D297353CC}">
                <c16:uniqueId val="{00000008-5B78-47F2-977A-BC4E18BA2872}"/>
              </c:ext>
            </c:extLst>
          </c:dPt>
          <c:dPt>
            <c:idx val="7"/>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9-5B78-47F2-977A-BC4E18BA2872}"/>
              </c:ext>
            </c:extLst>
          </c:dPt>
          <c:dPt>
            <c:idx val="8"/>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A-5B78-47F2-977A-BC4E18BA2872}"/>
              </c:ext>
            </c:extLst>
          </c:dPt>
          <c:dPt>
            <c:idx val="9"/>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B-5B78-47F2-977A-BC4E18BA2872}"/>
              </c:ext>
            </c:extLst>
          </c:dPt>
          <c:dPt>
            <c:idx val="1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C-5B78-47F2-977A-BC4E18BA2872}"/>
              </c:ext>
            </c:extLst>
          </c:dPt>
          <c:dPt>
            <c:idx val="1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D-5B78-47F2-977A-BC4E18BA2872}"/>
              </c:ext>
            </c:extLst>
          </c:dPt>
          <c:dPt>
            <c:idx val="12"/>
            <c:invertIfNegative val="0"/>
            <c:bubble3D val="0"/>
            <c:spPr>
              <a:solidFill>
                <a:schemeClr val="accent6">
                  <a:lumMod val="75000"/>
                </a:schemeClr>
              </a:solidFill>
              <a:ln>
                <a:noFill/>
              </a:ln>
              <a:effectLst/>
            </c:spPr>
            <c:extLst>
              <c:ext xmlns:c16="http://schemas.microsoft.com/office/drawing/2014/chart" uri="{C3380CC4-5D6E-409C-BE32-E72D297353CC}">
                <c16:uniqueId val="{0000000E-5B78-47F2-977A-BC4E18BA2872}"/>
              </c:ext>
            </c:extLst>
          </c:dPt>
          <c:dLbls>
            <c:dLbl>
              <c:idx val="5"/>
              <c:layout>
                <c:manualLayout>
                  <c:x val="0"/>
                  <c:y val="1.336898395721933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B78-47F2-977A-BC4E18BA287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'Expense_only Table'!$O$6:$P$22</c:f>
              <c:multiLvlStrCache>
                <c:ptCount val="13"/>
                <c:lvl>
                  <c:pt idx="0">
                    <c:v>Packaging</c:v>
                  </c:pt>
                  <c:pt idx="1">
                    <c:v>Other</c:v>
                  </c:pt>
                  <c:pt idx="2">
                    <c:v>Shipping</c:v>
                  </c:pt>
                  <c:pt idx="3">
                    <c:v>Sales</c:v>
                  </c:pt>
                  <c:pt idx="4">
                    <c:v>Materials</c:v>
                  </c:pt>
                  <c:pt idx="5">
                    <c:v>Labor</c:v>
                  </c:pt>
                  <c:pt idx="6">
                    <c:v>Interest and tax</c:v>
                  </c:pt>
                  <c:pt idx="7">
                    <c:v>Other</c:v>
                  </c:pt>
                  <c:pt idx="8">
                    <c:v>R&amp;D</c:v>
                  </c:pt>
                  <c:pt idx="9">
                    <c:v>Rent</c:v>
                  </c:pt>
                  <c:pt idx="10">
                    <c:v>Marketing</c:v>
                  </c:pt>
                  <c:pt idx="11">
                    <c:v>Equipment</c:v>
                  </c:pt>
                  <c:pt idx="12">
                    <c:v>Payroll</c:v>
                  </c:pt>
                </c:lvl>
                <c:lvl>
                  <c:pt idx="0">
                    <c:v>COGS</c:v>
                  </c:pt>
                  <c:pt idx="6">
                    <c:v>Interest and tax</c:v>
                  </c:pt>
                  <c:pt idx="7">
                    <c:v>Opex</c:v>
                  </c:pt>
                </c:lvl>
              </c:multiLvlStrCache>
            </c:multiLvlStrRef>
          </c:cat>
          <c:val>
            <c:numRef>
              <c:f>'Expense_only Table'!$Q$6:$Q$22</c:f>
              <c:numCache>
                <c:formatCode>#,##0.00;\(#,##0\)</c:formatCode>
                <c:ptCount val="13"/>
                <c:pt idx="0">
                  <c:v>-98200</c:v>
                </c:pt>
                <c:pt idx="1">
                  <c:v>-263700</c:v>
                </c:pt>
                <c:pt idx="2">
                  <c:v>-345600</c:v>
                </c:pt>
                <c:pt idx="3">
                  <c:v>-447000</c:v>
                </c:pt>
                <c:pt idx="4">
                  <c:v>-1065000</c:v>
                </c:pt>
                <c:pt idx="5">
                  <c:v>-4492000</c:v>
                </c:pt>
                <c:pt idx="6">
                  <c:v>-929400</c:v>
                </c:pt>
                <c:pt idx="7">
                  <c:v>-141800</c:v>
                </c:pt>
                <c:pt idx="8">
                  <c:v>-540000</c:v>
                </c:pt>
                <c:pt idx="9">
                  <c:v>-745000</c:v>
                </c:pt>
                <c:pt idx="10">
                  <c:v>-1055000</c:v>
                </c:pt>
                <c:pt idx="11">
                  <c:v>-1333000</c:v>
                </c:pt>
                <c:pt idx="12">
                  <c:v>-1790000</c:v>
                </c:pt>
              </c:numCache>
            </c:numRef>
          </c:val>
          <c:extLst>
            <c:ext xmlns:c16="http://schemas.microsoft.com/office/drawing/2014/chart" uri="{C3380CC4-5D6E-409C-BE32-E72D297353CC}">
              <c16:uniqueId val="{00000000-5B78-47F2-977A-BC4E18BA2872}"/>
            </c:ext>
          </c:extLst>
        </c:ser>
        <c:dLbls>
          <c:dLblPos val="outEnd"/>
          <c:showLegendKey val="0"/>
          <c:showVal val="1"/>
          <c:showCatName val="0"/>
          <c:showSerName val="0"/>
          <c:showPercent val="0"/>
          <c:showBubbleSize val="0"/>
        </c:dLbls>
        <c:gapWidth val="219"/>
        <c:overlap val="-27"/>
        <c:axId val="626295608"/>
        <c:axId val="626294168"/>
      </c:barChart>
      <c:catAx>
        <c:axId val="626295608"/>
        <c:scaling>
          <c:orientation val="minMax"/>
        </c:scaling>
        <c:delete val="1"/>
        <c:axPos val="b"/>
        <c:numFmt formatCode="General" sourceLinked="1"/>
        <c:majorTickMark val="none"/>
        <c:minorTickMark val="none"/>
        <c:tickLblPos val="nextTo"/>
        <c:crossAx val="626294168"/>
        <c:crosses val="autoZero"/>
        <c:auto val="1"/>
        <c:lblAlgn val="ctr"/>
        <c:lblOffset val="100"/>
        <c:noMultiLvlLbl val="0"/>
      </c:catAx>
      <c:valAx>
        <c:axId val="626294168"/>
        <c:scaling>
          <c:orientation val="minMax"/>
        </c:scaling>
        <c:delete val="1"/>
        <c:axPos val="l"/>
        <c:numFmt formatCode="#,##0.00;\(#,##0\)" sourceLinked="1"/>
        <c:majorTickMark val="none"/>
        <c:minorTickMark val="none"/>
        <c:tickLblPos val="nextTo"/>
        <c:crossAx val="626295608"/>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solidFill>
                <a:latin typeface="+mn-lt"/>
                <a:ea typeface="+mn-ea"/>
                <a:cs typeface="+mn-cs"/>
              </a:defRPr>
            </a:pPr>
            <a:endParaRPr lang="en-NG"/>
          </a:p>
        </c:txPr>
      </c:dTable>
      <c:spPr>
        <a:noFill/>
        <a:ln>
          <a:noFill/>
        </a:ln>
        <a:effectLst/>
      </c:spPr>
    </c:plotArea>
    <c:legend>
      <c:legendPos val="r"/>
      <c:layout>
        <c:manualLayout>
          <c:xMode val="edge"/>
          <c:yMode val="edge"/>
          <c:x val="0.82652610598738063"/>
          <c:y val="0.18325690263408492"/>
          <c:w val="0.16570769769683358"/>
          <c:h val="0.555122233204386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8080"/>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1266824</xdr:colOff>
      <xdr:row>0</xdr:row>
      <xdr:rowOff>38100</xdr:rowOff>
    </xdr:from>
    <xdr:to>
      <xdr:col>48</xdr:col>
      <xdr:colOff>137160</xdr:colOff>
      <xdr:row>43</xdr:row>
      <xdr:rowOff>45720</xdr:rowOff>
    </xdr:to>
    <xdr:graphicFrame macro="">
      <xdr:nvGraphicFramePr>
        <xdr:cNvPr id="2" name="Chart 1">
          <a:extLst>
            <a:ext uri="{FF2B5EF4-FFF2-40B4-BE49-F238E27FC236}">
              <a16:creationId xmlns:a16="http://schemas.microsoft.com/office/drawing/2014/main" id="{D65373F0-2EDA-9E6F-7CD5-42372E6627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203200</xdr:colOff>
      <xdr:row>1</xdr:row>
      <xdr:rowOff>15240</xdr:rowOff>
    </xdr:from>
    <xdr:to>
      <xdr:col>44</xdr:col>
      <xdr:colOff>482600</xdr:colOff>
      <xdr:row>5</xdr:row>
      <xdr:rowOff>0</xdr:rowOff>
    </xdr:to>
    <xdr:sp macro="" textlink="">
      <xdr:nvSpPr>
        <xdr:cNvPr id="2" name="TextBox 1">
          <a:extLst>
            <a:ext uri="{FF2B5EF4-FFF2-40B4-BE49-F238E27FC236}">
              <a16:creationId xmlns:a16="http://schemas.microsoft.com/office/drawing/2014/main" id="{F0CC0581-344D-3A6E-E858-EC4A4379C8C3}"/>
            </a:ext>
          </a:extLst>
        </xdr:cNvPr>
        <xdr:cNvSpPr txBox="1"/>
      </xdr:nvSpPr>
      <xdr:spPr>
        <a:xfrm>
          <a:off x="812800" y="193040"/>
          <a:ext cx="29464000" cy="695960"/>
        </a:xfrm>
        <a:prstGeom prst="rect">
          <a:avLst/>
        </a:prstGeom>
        <a:solidFill>
          <a:srgbClr val="0080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latin typeface="Garamond" panose="02020404030301010803" pitchFamily="18" charset="0"/>
            </a:rPr>
            <a:t>FITNESS</a:t>
          </a:r>
          <a:r>
            <a:rPr lang="en-GB" sz="4000" b="1" baseline="0">
              <a:latin typeface="Garamond" panose="02020404030301010803" pitchFamily="18" charset="0"/>
            </a:rPr>
            <a:t> COMPANY FINANCE DASHBOARD FOR 2023.</a:t>
          </a:r>
          <a:endParaRPr lang="en-NG" sz="4000" b="1">
            <a:latin typeface="Garamond" panose="02020404030301010803" pitchFamily="18" charset="0"/>
          </a:endParaRPr>
        </a:p>
      </xdr:txBody>
    </xdr:sp>
    <xdr:clientData/>
  </xdr:twoCellAnchor>
  <xdr:oneCellAnchor>
    <xdr:from>
      <xdr:col>13</xdr:col>
      <xdr:colOff>525780</xdr:colOff>
      <xdr:row>17</xdr:row>
      <xdr:rowOff>175260</xdr:rowOff>
    </xdr:from>
    <xdr:ext cx="184731" cy="264560"/>
    <xdr:sp macro="" textlink="">
      <xdr:nvSpPr>
        <xdr:cNvPr id="4" name="TextBox 3">
          <a:extLst>
            <a:ext uri="{FF2B5EF4-FFF2-40B4-BE49-F238E27FC236}">
              <a16:creationId xmlns:a16="http://schemas.microsoft.com/office/drawing/2014/main" id="{6255E4B0-2917-A044-DAAA-B166BB2CB360}"/>
            </a:ext>
          </a:extLst>
        </xdr:cNvPr>
        <xdr:cNvSpPr txBox="1"/>
      </xdr:nvSpPr>
      <xdr:spPr>
        <a:xfrm>
          <a:off x="7840980" y="31013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G" sz="1100"/>
        </a:p>
      </xdr:txBody>
    </xdr:sp>
    <xdr:clientData/>
  </xdr:oneCellAnchor>
  <xdr:twoCellAnchor>
    <xdr:from>
      <xdr:col>1</xdr:col>
      <xdr:colOff>419099</xdr:colOff>
      <xdr:row>17</xdr:row>
      <xdr:rowOff>53169</xdr:rowOff>
    </xdr:from>
    <xdr:to>
      <xdr:col>44</xdr:col>
      <xdr:colOff>413597</xdr:colOff>
      <xdr:row>27</xdr:row>
      <xdr:rowOff>171440</xdr:rowOff>
    </xdr:to>
    <xdr:grpSp>
      <xdr:nvGrpSpPr>
        <xdr:cNvPr id="39" name="Group 38">
          <a:extLst>
            <a:ext uri="{FF2B5EF4-FFF2-40B4-BE49-F238E27FC236}">
              <a16:creationId xmlns:a16="http://schemas.microsoft.com/office/drawing/2014/main" id="{E3999FE8-1A58-4503-61FF-ABC8A9397D82}"/>
            </a:ext>
          </a:extLst>
        </xdr:cNvPr>
        <xdr:cNvGrpSpPr/>
      </xdr:nvGrpSpPr>
      <xdr:grpSpPr>
        <a:xfrm>
          <a:off x="1038224" y="4343229"/>
          <a:ext cx="29591531" cy="3690146"/>
          <a:chOff x="944581" y="1732687"/>
          <a:chExt cx="22427170" cy="2024284"/>
        </a:xfrm>
      </xdr:grpSpPr>
      <xdr:grpSp>
        <xdr:nvGrpSpPr>
          <xdr:cNvPr id="7" name="Group 6">
            <a:extLst>
              <a:ext uri="{FF2B5EF4-FFF2-40B4-BE49-F238E27FC236}">
                <a16:creationId xmlns:a16="http://schemas.microsoft.com/office/drawing/2014/main" id="{BADBC1BC-A193-6766-EBC1-92C3D0E4673C}"/>
              </a:ext>
            </a:extLst>
          </xdr:cNvPr>
          <xdr:cNvGrpSpPr/>
        </xdr:nvGrpSpPr>
        <xdr:grpSpPr>
          <a:xfrm>
            <a:off x="5761919" y="1769257"/>
            <a:ext cx="2197100" cy="1947186"/>
            <a:chOff x="1316616" y="1061602"/>
            <a:chExt cx="2476500" cy="1191914"/>
          </a:xfrm>
        </xdr:grpSpPr>
        <xdr:sp macro="" textlink="'Rev_exp Pivot'!C13">
          <xdr:nvSpPr>
            <xdr:cNvPr id="5" name="Rectangle: Rounded Corners 4">
              <a:extLst>
                <a:ext uri="{FF2B5EF4-FFF2-40B4-BE49-F238E27FC236}">
                  <a16:creationId xmlns:a16="http://schemas.microsoft.com/office/drawing/2014/main" id="{78809837-A276-DB7D-AB3A-61D5525FE590}"/>
                </a:ext>
              </a:extLst>
            </xdr:cNvPr>
            <xdr:cNvSpPr/>
          </xdr:nvSpPr>
          <xdr:spPr>
            <a:xfrm>
              <a:off x="1316616" y="1061602"/>
              <a:ext cx="2476500" cy="1191914"/>
            </a:xfrm>
            <a:prstGeom prst="roundRect">
              <a:avLst/>
            </a:prstGeom>
            <a:solidFill>
              <a:srgbClr val="00808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r>
                <a:rPr lang="en-US" sz="2400" b="1" i="0" u="none" strike="noStrike" baseline="0">
                  <a:solidFill>
                    <a:srgbClr val="000000"/>
                  </a:solidFill>
                  <a:latin typeface="Times New Roman" panose="02020603050405020304" pitchFamily="18" charset="0"/>
                  <a:cs typeface="Times New Roman" panose="02020603050405020304" pitchFamily="18" charset="0"/>
                </a:rPr>
                <a:t>                </a:t>
              </a:r>
            </a:p>
            <a:p>
              <a:pPr algn="l"/>
              <a:endParaRPr lang="en-US" sz="2400" b="1" i="0" u="none" strike="noStrike" baseline="0">
                <a:solidFill>
                  <a:srgbClr val="000000"/>
                </a:solidFill>
                <a:latin typeface="Times New Roman" panose="02020603050405020304" pitchFamily="18" charset="0"/>
                <a:cs typeface="Times New Roman" panose="02020603050405020304" pitchFamily="18" charset="0"/>
              </a:endParaRPr>
            </a:p>
            <a:p>
              <a:pPr algn="l"/>
              <a:r>
                <a:rPr lang="en-US" sz="2400" b="1" i="0" u="none" strike="noStrike">
                  <a:solidFill>
                    <a:srgbClr val="000000"/>
                  </a:solidFill>
                  <a:latin typeface="Times New Roman" panose="02020603050405020304" pitchFamily="18" charset="0"/>
                  <a:cs typeface="Times New Roman" panose="02020603050405020304" pitchFamily="18" charset="0"/>
                </a:rPr>
                <a:t>      </a:t>
              </a:r>
              <a:fld id="{866C73B7-4183-402B-BDBF-05A0D6EB7400}" type="TxLink">
                <a:rPr lang="en-US" sz="2400" b="1" i="0" u="none" strike="noStrike">
                  <a:solidFill>
                    <a:srgbClr val="000000"/>
                  </a:solidFill>
                  <a:latin typeface="Times New Roman" panose="02020603050405020304" pitchFamily="18" charset="0"/>
                  <a:cs typeface="Times New Roman" panose="02020603050405020304" pitchFamily="18" charset="0"/>
                </a:rPr>
                <a:t>$4,314,120</a:t>
              </a:fld>
              <a:endParaRPr lang="en-NG" sz="2400" b="1">
                <a:latin typeface="Times New Roman" panose="02020603050405020304" pitchFamily="18" charset="0"/>
                <a:cs typeface="Times New Roman" panose="02020603050405020304" pitchFamily="18" charset="0"/>
              </a:endParaRPr>
            </a:p>
          </xdr:txBody>
        </xdr:sp>
        <xdr:sp macro="" textlink="">
          <xdr:nvSpPr>
            <xdr:cNvPr id="6" name="TextBox 5">
              <a:extLst>
                <a:ext uri="{FF2B5EF4-FFF2-40B4-BE49-F238E27FC236}">
                  <a16:creationId xmlns:a16="http://schemas.microsoft.com/office/drawing/2014/main" id="{8ED71142-877B-2D45-1EA1-5CC2B2D6BA51}"/>
                </a:ext>
              </a:extLst>
            </xdr:cNvPr>
            <xdr:cNvSpPr txBox="1"/>
          </xdr:nvSpPr>
          <xdr:spPr>
            <a:xfrm>
              <a:off x="1623980" y="1147586"/>
              <a:ext cx="2052521" cy="658278"/>
            </a:xfrm>
            <a:prstGeom prst="rect">
              <a:avLst/>
            </a:prstGeom>
            <a:solidFill>
              <a:srgbClr val="00808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400" b="1">
                  <a:solidFill>
                    <a:schemeClr val="bg1"/>
                  </a:solidFill>
                  <a:latin typeface="Times New Roman" panose="02020603050405020304" pitchFamily="18" charset="0"/>
                  <a:cs typeface="Times New Roman" panose="02020603050405020304" pitchFamily="18" charset="0"/>
                </a:rPr>
                <a:t>Total</a:t>
              </a:r>
              <a:r>
                <a:rPr lang="en-GB" sz="2400" b="1" baseline="0">
                  <a:solidFill>
                    <a:schemeClr val="bg1"/>
                  </a:solidFill>
                  <a:latin typeface="Times New Roman" panose="02020603050405020304" pitchFamily="18" charset="0"/>
                  <a:cs typeface="Times New Roman" panose="02020603050405020304" pitchFamily="18" charset="0"/>
                </a:rPr>
                <a:t> Profit made by Fitness Company Finance in 2023</a:t>
              </a:r>
              <a:endParaRPr lang="en-NG" sz="2400" b="1">
                <a:solidFill>
                  <a:schemeClr val="bg1"/>
                </a:solidFill>
                <a:latin typeface="Times New Roman" panose="02020603050405020304" pitchFamily="18" charset="0"/>
                <a:cs typeface="Times New Roman" panose="02020603050405020304" pitchFamily="18" charset="0"/>
              </a:endParaRPr>
            </a:p>
          </xdr:txBody>
        </xdr:sp>
      </xdr:grpSp>
      <xdr:grpSp>
        <xdr:nvGrpSpPr>
          <xdr:cNvPr id="13" name="Group 12">
            <a:extLst>
              <a:ext uri="{FF2B5EF4-FFF2-40B4-BE49-F238E27FC236}">
                <a16:creationId xmlns:a16="http://schemas.microsoft.com/office/drawing/2014/main" id="{F8C3A01C-0B91-2D3E-AE52-AAE45B6A8112}"/>
              </a:ext>
            </a:extLst>
          </xdr:cNvPr>
          <xdr:cNvGrpSpPr/>
        </xdr:nvGrpSpPr>
        <xdr:grpSpPr>
          <a:xfrm>
            <a:off x="944581" y="1732687"/>
            <a:ext cx="2310142" cy="1887871"/>
            <a:chOff x="779949" y="1242094"/>
            <a:chExt cx="3480022" cy="1615395"/>
          </a:xfrm>
        </xdr:grpSpPr>
        <xdr:grpSp>
          <xdr:nvGrpSpPr>
            <xdr:cNvPr id="11" name="Group 10">
              <a:extLst>
                <a:ext uri="{FF2B5EF4-FFF2-40B4-BE49-F238E27FC236}">
                  <a16:creationId xmlns:a16="http://schemas.microsoft.com/office/drawing/2014/main" id="{2E20558D-8905-BA51-9EB9-4FD738535669}"/>
                </a:ext>
              </a:extLst>
            </xdr:cNvPr>
            <xdr:cNvGrpSpPr/>
          </xdr:nvGrpSpPr>
          <xdr:grpSpPr>
            <a:xfrm>
              <a:off x="779949" y="1242094"/>
              <a:ext cx="3480022" cy="1615395"/>
              <a:chOff x="779949" y="1242094"/>
              <a:chExt cx="3480022" cy="1615395"/>
            </a:xfrm>
          </xdr:grpSpPr>
          <xdr:sp macro="" textlink="">
            <xdr:nvSpPr>
              <xdr:cNvPr id="9" name="Rectangle: Rounded Corners 8">
                <a:extLst>
                  <a:ext uri="{FF2B5EF4-FFF2-40B4-BE49-F238E27FC236}">
                    <a16:creationId xmlns:a16="http://schemas.microsoft.com/office/drawing/2014/main" id="{8B375C4A-7D1B-CE5B-1400-C809E313B080}"/>
                  </a:ext>
                </a:extLst>
              </xdr:cNvPr>
              <xdr:cNvSpPr/>
            </xdr:nvSpPr>
            <xdr:spPr>
              <a:xfrm>
                <a:off x="779949" y="1242094"/>
                <a:ext cx="3480022" cy="1615395"/>
              </a:xfrm>
              <a:prstGeom prst="roundRect">
                <a:avLst/>
              </a:prstGeom>
              <a:solidFill>
                <a:srgbClr val="00808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a:p>
                <a:pPr algn="l"/>
                <a:endParaRPr lang="en-GB" sz="1100"/>
              </a:p>
              <a:p>
                <a:pPr algn="l"/>
                <a:endParaRPr lang="en-GB" sz="1100"/>
              </a:p>
              <a:p>
                <a:pPr algn="l"/>
                <a:endParaRPr lang="en-GB" sz="1100"/>
              </a:p>
              <a:p>
                <a:pPr algn="l"/>
                <a:endParaRPr lang="en-GB" sz="1100"/>
              </a:p>
              <a:p>
                <a:pPr algn="l"/>
                <a:endParaRPr lang="en-GB" sz="1100"/>
              </a:p>
              <a:p>
                <a:pPr algn="l"/>
                <a:endParaRPr lang="en-GB" sz="1100"/>
              </a:p>
              <a:p>
                <a:pPr algn="l"/>
                <a:endParaRPr lang="en-GB" sz="1100"/>
              </a:p>
              <a:p>
                <a:pPr algn="l"/>
                <a:endParaRPr lang="en-GB" sz="1100"/>
              </a:p>
              <a:p>
                <a:pPr algn="l"/>
                <a:endParaRPr lang="en-GB" sz="1100"/>
              </a:p>
              <a:p>
                <a:pPr algn="l"/>
                <a:r>
                  <a:rPr lang="en-GB" sz="1100" baseline="0"/>
                  <a:t>               </a:t>
                </a:r>
                <a:endParaRPr lang="en-GB" sz="1100"/>
              </a:p>
            </xdr:txBody>
          </xdr:sp>
          <xdr:sp macro="" textlink="">
            <xdr:nvSpPr>
              <xdr:cNvPr id="10" name="TextBox 9">
                <a:extLst>
                  <a:ext uri="{FF2B5EF4-FFF2-40B4-BE49-F238E27FC236}">
                    <a16:creationId xmlns:a16="http://schemas.microsoft.com/office/drawing/2014/main" id="{1CCC8F6C-3212-F269-8EFF-6B9402F0E816}"/>
                  </a:ext>
                </a:extLst>
              </xdr:cNvPr>
              <xdr:cNvSpPr txBox="1"/>
            </xdr:nvSpPr>
            <xdr:spPr>
              <a:xfrm>
                <a:off x="954231" y="1346178"/>
                <a:ext cx="3071676" cy="818763"/>
              </a:xfrm>
              <a:prstGeom prst="rect">
                <a:avLst/>
              </a:prstGeom>
              <a:solidFill>
                <a:srgbClr val="00808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400" b="1">
                    <a:solidFill>
                      <a:schemeClr val="bg1"/>
                    </a:solidFill>
                    <a:latin typeface="Times New Roman" panose="02020603050405020304" pitchFamily="18" charset="0"/>
                    <a:cs typeface="Times New Roman" panose="02020603050405020304" pitchFamily="18" charset="0"/>
                  </a:rPr>
                  <a:t>Total Revenue generated</a:t>
                </a:r>
                <a:r>
                  <a:rPr lang="en-GB" sz="2400" b="1" baseline="0">
                    <a:solidFill>
                      <a:schemeClr val="bg1"/>
                    </a:solidFill>
                    <a:latin typeface="Times New Roman" panose="02020603050405020304" pitchFamily="18" charset="0"/>
                    <a:cs typeface="Times New Roman" panose="02020603050405020304" pitchFamily="18" charset="0"/>
                  </a:rPr>
                  <a:t> by Fitness Company Finance in 2023.</a:t>
                </a:r>
                <a:endParaRPr lang="en-NG" sz="2400" b="1">
                  <a:solidFill>
                    <a:schemeClr val="bg1"/>
                  </a:solidFill>
                  <a:latin typeface="Times New Roman" panose="02020603050405020304" pitchFamily="18" charset="0"/>
                  <a:cs typeface="Times New Roman" panose="02020603050405020304" pitchFamily="18" charset="0"/>
                </a:endParaRPr>
              </a:p>
            </xdr:txBody>
          </xdr:sp>
        </xdr:grpSp>
        <xdr:sp macro="" textlink="'Revenue_only Table'!O9">
          <xdr:nvSpPr>
            <xdr:cNvPr id="12" name="TextBox 11">
              <a:extLst>
                <a:ext uri="{FF2B5EF4-FFF2-40B4-BE49-F238E27FC236}">
                  <a16:creationId xmlns:a16="http://schemas.microsoft.com/office/drawing/2014/main" id="{5D382AC0-8AA4-EB05-260E-F834D62D3D8B}"/>
                </a:ext>
              </a:extLst>
            </xdr:cNvPr>
            <xdr:cNvSpPr txBox="1"/>
          </xdr:nvSpPr>
          <xdr:spPr>
            <a:xfrm>
              <a:off x="1449143" y="2447826"/>
              <a:ext cx="2053923" cy="219424"/>
            </a:xfrm>
            <a:prstGeom prst="rect">
              <a:avLst/>
            </a:prstGeom>
            <a:solidFill>
              <a:srgbClr val="00808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5AC867D-A1AB-4BB0-BEB8-8F8F706FEECB}" type="TxLink">
                <a:rPr lang="en-US" sz="2400" b="1" i="0" u="none" strike="noStrike">
                  <a:solidFill>
                    <a:srgbClr val="000000"/>
                  </a:solidFill>
                  <a:latin typeface="Times New Roman" panose="02020603050405020304" pitchFamily="18" charset="0"/>
                  <a:cs typeface="Times New Roman" panose="02020603050405020304" pitchFamily="18" charset="0"/>
                </a:rPr>
                <a:t>$17,559,820</a:t>
              </a:fld>
              <a:endParaRPr lang="en-NG" sz="3200" b="1">
                <a:latin typeface="Times New Roman" panose="02020603050405020304" pitchFamily="18" charset="0"/>
                <a:cs typeface="Times New Roman" panose="02020603050405020304" pitchFamily="18" charset="0"/>
              </a:endParaRPr>
            </a:p>
          </xdr:txBody>
        </xdr:sp>
      </xdr:grpSp>
      <xdr:grpSp>
        <xdr:nvGrpSpPr>
          <xdr:cNvPr id="21" name="Group 20">
            <a:extLst>
              <a:ext uri="{FF2B5EF4-FFF2-40B4-BE49-F238E27FC236}">
                <a16:creationId xmlns:a16="http://schemas.microsoft.com/office/drawing/2014/main" id="{2B045CA8-AAB5-07E3-E4A7-9054E7444A4E}"/>
              </a:ext>
            </a:extLst>
          </xdr:cNvPr>
          <xdr:cNvGrpSpPr/>
        </xdr:nvGrpSpPr>
        <xdr:grpSpPr>
          <a:xfrm>
            <a:off x="3314700" y="1752600"/>
            <a:ext cx="2390345" cy="1930228"/>
            <a:chOff x="3746500" y="1397000"/>
            <a:chExt cx="4144300" cy="1852239"/>
          </a:xfrm>
        </xdr:grpSpPr>
        <xdr:grpSp>
          <xdr:nvGrpSpPr>
            <xdr:cNvPr id="18" name="Group 17">
              <a:extLst>
                <a:ext uri="{FF2B5EF4-FFF2-40B4-BE49-F238E27FC236}">
                  <a16:creationId xmlns:a16="http://schemas.microsoft.com/office/drawing/2014/main" id="{A5B6A0DB-8F82-1D4A-7786-2AE19BD03ED1}"/>
                </a:ext>
              </a:extLst>
            </xdr:cNvPr>
            <xdr:cNvGrpSpPr/>
          </xdr:nvGrpSpPr>
          <xdr:grpSpPr>
            <a:xfrm>
              <a:off x="3746500" y="1397000"/>
              <a:ext cx="4144300" cy="1852239"/>
              <a:chOff x="4305300" y="1270000"/>
              <a:chExt cx="4144300" cy="1852239"/>
            </a:xfrm>
          </xdr:grpSpPr>
          <xdr:sp macro="" textlink="">
            <xdr:nvSpPr>
              <xdr:cNvPr id="14" name="Rectangle: Rounded Corners 13">
                <a:extLst>
                  <a:ext uri="{FF2B5EF4-FFF2-40B4-BE49-F238E27FC236}">
                    <a16:creationId xmlns:a16="http://schemas.microsoft.com/office/drawing/2014/main" id="{A6353A40-B851-AA7B-49D3-F8B187583ED9}"/>
                  </a:ext>
                </a:extLst>
              </xdr:cNvPr>
              <xdr:cNvSpPr/>
            </xdr:nvSpPr>
            <xdr:spPr>
              <a:xfrm>
                <a:off x="4305300" y="1270000"/>
                <a:ext cx="4144300" cy="1852239"/>
              </a:xfrm>
              <a:prstGeom prst="roundRect">
                <a:avLst/>
              </a:prstGeom>
              <a:solidFill>
                <a:srgbClr val="00808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15" name="TextBox 14">
                <a:extLst>
                  <a:ext uri="{FF2B5EF4-FFF2-40B4-BE49-F238E27FC236}">
                    <a16:creationId xmlns:a16="http://schemas.microsoft.com/office/drawing/2014/main" id="{5DF2D071-98F2-905E-516F-EB41D7DD3427}"/>
                  </a:ext>
                </a:extLst>
              </xdr:cNvPr>
              <xdr:cNvSpPr txBox="1"/>
            </xdr:nvSpPr>
            <xdr:spPr>
              <a:xfrm>
                <a:off x="4741558" y="1388889"/>
                <a:ext cx="3402604" cy="907365"/>
              </a:xfrm>
              <a:prstGeom prst="rect">
                <a:avLst/>
              </a:prstGeom>
              <a:solidFill>
                <a:srgbClr val="00808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400" b="1">
                    <a:solidFill>
                      <a:schemeClr val="bg1"/>
                    </a:solidFill>
                    <a:latin typeface="Times New Roman" panose="02020603050405020304" pitchFamily="18" charset="0"/>
                    <a:cs typeface="Times New Roman" panose="02020603050405020304" pitchFamily="18" charset="0"/>
                  </a:rPr>
                  <a:t>Total Expenses accrued</a:t>
                </a:r>
                <a:r>
                  <a:rPr lang="en-GB" sz="2400" b="1" baseline="0">
                    <a:solidFill>
                      <a:schemeClr val="bg1"/>
                    </a:solidFill>
                    <a:latin typeface="Times New Roman" panose="02020603050405020304" pitchFamily="18" charset="0"/>
                    <a:cs typeface="Times New Roman" panose="02020603050405020304" pitchFamily="18" charset="0"/>
                  </a:rPr>
                  <a:t> by Fitness Company Finance in 2023.</a:t>
                </a:r>
                <a:endParaRPr lang="en-NG" sz="2400" b="1">
                  <a:solidFill>
                    <a:schemeClr val="bg1"/>
                  </a:solidFill>
                  <a:latin typeface="Times New Roman" panose="02020603050405020304" pitchFamily="18" charset="0"/>
                  <a:cs typeface="Times New Roman" panose="02020603050405020304" pitchFamily="18" charset="0"/>
                </a:endParaRPr>
              </a:p>
            </xdr:txBody>
          </xdr:sp>
        </xdr:grpSp>
        <xdr:sp macro="" textlink="'Expense_only Table'!Q22">
          <xdr:nvSpPr>
            <xdr:cNvPr id="17" name="TextBox 16">
              <a:extLst>
                <a:ext uri="{FF2B5EF4-FFF2-40B4-BE49-F238E27FC236}">
                  <a16:creationId xmlns:a16="http://schemas.microsoft.com/office/drawing/2014/main" id="{22FD683D-572C-0823-DD34-161D5C962BBA}"/>
                </a:ext>
              </a:extLst>
            </xdr:cNvPr>
            <xdr:cNvSpPr txBox="1"/>
          </xdr:nvSpPr>
          <xdr:spPr>
            <a:xfrm>
              <a:off x="4325895" y="2770743"/>
              <a:ext cx="2782805" cy="215830"/>
            </a:xfrm>
            <a:prstGeom prst="rect">
              <a:avLst/>
            </a:prstGeom>
            <a:solidFill>
              <a:srgbClr val="00808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53DCD1-D7A6-42EA-A6AF-1EAE95F13BC6}" type="TxLink">
                <a:rPr lang="en-US" sz="2400" b="1" i="0" u="none" strike="noStrike">
                  <a:solidFill>
                    <a:srgbClr val="FF0000"/>
                  </a:solidFill>
                  <a:latin typeface="Times New Roman" panose="02020603050405020304" pitchFamily="18" charset="0"/>
                  <a:cs typeface="Times New Roman" panose="02020603050405020304" pitchFamily="18" charset="0"/>
                </a:rPr>
                <a:t>($13,245,700)</a:t>
              </a:fld>
              <a:endParaRPr lang="en-NG" sz="2400" b="1">
                <a:solidFill>
                  <a:srgbClr val="FF0000"/>
                </a:solidFill>
                <a:latin typeface="Times New Roman" panose="02020603050405020304" pitchFamily="18" charset="0"/>
                <a:cs typeface="Times New Roman" panose="02020603050405020304" pitchFamily="18" charset="0"/>
              </a:endParaRPr>
            </a:p>
          </xdr:txBody>
        </xdr:sp>
      </xdr:grpSp>
      <xdr:grpSp>
        <xdr:nvGrpSpPr>
          <xdr:cNvPr id="22" name="Group 21">
            <a:extLst>
              <a:ext uri="{FF2B5EF4-FFF2-40B4-BE49-F238E27FC236}">
                <a16:creationId xmlns:a16="http://schemas.microsoft.com/office/drawing/2014/main" id="{E66C759D-0435-9D5F-C1C9-18E66D5DDF44}"/>
              </a:ext>
            </a:extLst>
          </xdr:cNvPr>
          <xdr:cNvGrpSpPr/>
        </xdr:nvGrpSpPr>
        <xdr:grpSpPr>
          <a:xfrm>
            <a:off x="8078688" y="1767569"/>
            <a:ext cx="2390666" cy="1956794"/>
            <a:chOff x="10400778" y="1208529"/>
            <a:chExt cx="2378889" cy="1977177"/>
          </a:xfrm>
        </xdr:grpSpPr>
        <xdr:sp macro="" textlink="'Expense_only Table'!P26">
          <xdr:nvSpPr>
            <xdr:cNvPr id="19" name="Rectangle: Rounded Corners 18">
              <a:extLst>
                <a:ext uri="{FF2B5EF4-FFF2-40B4-BE49-F238E27FC236}">
                  <a16:creationId xmlns:a16="http://schemas.microsoft.com/office/drawing/2014/main" id="{7B4D98F3-F719-7AE2-A1D9-BA902E1A31D2}"/>
                </a:ext>
              </a:extLst>
            </xdr:cNvPr>
            <xdr:cNvSpPr/>
          </xdr:nvSpPr>
          <xdr:spPr>
            <a:xfrm>
              <a:off x="10400778" y="1208529"/>
              <a:ext cx="2378889" cy="1977177"/>
            </a:xfrm>
            <a:prstGeom prst="roundRect">
              <a:avLst/>
            </a:prstGeom>
            <a:solidFill>
              <a:srgbClr val="00808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r>
                <a:rPr lang="en-US" sz="2400" b="1" i="0" u="none" strike="noStrike">
                  <a:solidFill>
                    <a:srgbClr val="FF0000"/>
                  </a:solidFill>
                  <a:latin typeface="Times New Roman" panose="02020603050405020304" pitchFamily="18" charset="0"/>
                  <a:cs typeface="Times New Roman" panose="02020603050405020304" pitchFamily="18" charset="0"/>
                </a:rPr>
                <a:t>       </a:t>
              </a:r>
              <a:fld id="{8EB876D7-F621-459F-A438-7E3A2F263F47}" type="TxLink">
                <a:rPr lang="en-US" sz="2400" b="1" i="0" u="none" strike="noStrike">
                  <a:solidFill>
                    <a:srgbClr val="FF0000"/>
                  </a:solidFill>
                  <a:latin typeface="Times New Roman" panose="02020603050405020304" pitchFamily="18" charset="0"/>
                  <a:cs typeface="Times New Roman" panose="02020603050405020304" pitchFamily="18" charset="0"/>
                </a:rPr>
                <a:t>($6,711,500)</a:t>
              </a:fld>
              <a:endParaRPr lang="en-GB" sz="2400" b="1">
                <a:solidFill>
                  <a:srgbClr val="FF0000"/>
                </a:solidFill>
                <a:latin typeface="Times New Roman" panose="02020603050405020304" pitchFamily="18" charset="0"/>
                <a:cs typeface="Times New Roman" panose="02020603050405020304" pitchFamily="18" charset="0"/>
              </a:endParaRPr>
            </a:p>
          </xdr:txBody>
        </xdr:sp>
        <xdr:sp macro="" textlink="">
          <xdr:nvSpPr>
            <xdr:cNvPr id="20" name="TextBox 19">
              <a:extLst>
                <a:ext uri="{FF2B5EF4-FFF2-40B4-BE49-F238E27FC236}">
                  <a16:creationId xmlns:a16="http://schemas.microsoft.com/office/drawing/2014/main" id="{647C11FF-E408-2957-74BD-A5C45F46F5D5}"/>
                </a:ext>
              </a:extLst>
            </xdr:cNvPr>
            <xdr:cNvSpPr txBox="1"/>
          </xdr:nvSpPr>
          <xdr:spPr>
            <a:xfrm>
              <a:off x="10581014" y="1315195"/>
              <a:ext cx="2016320" cy="651253"/>
            </a:xfrm>
            <a:prstGeom prst="rect">
              <a:avLst/>
            </a:prstGeom>
            <a:solidFill>
              <a:srgbClr val="00808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400" b="1">
                  <a:solidFill>
                    <a:schemeClr val="bg1"/>
                  </a:solidFill>
                  <a:latin typeface="Times New Roman" panose="02020603050405020304" pitchFamily="18" charset="0"/>
                  <a:cs typeface="Times New Roman" panose="02020603050405020304" pitchFamily="18" charset="0"/>
                </a:rPr>
                <a:t>Total COGS in</a:t>
              </a:r>
              <a:r>
                <a:rPr lang="en-GB" sz="2400" b="1" baseline="0">
                  <a:solidFill>
                    <a:schemeClr val="bg1"/>
                  </a:solidFill>
                  <a:latin typeface="Times New Roman" panose="02020603050405020304" pitchFamily="18" charset="0"/>
                  <a:cs typeface="Times New Roman" panose="02020603050405020304" pitchFamily="18" charset="0"/>
                </a:rPr>
                <a:t> 2023.</a:t>
              </a:r>
              <a:endParaRPr lang="en-NG" sz="2400" b="1">
                <a:solidFill>
                  <a:schemeClr val="bg1"/>
                </a:solidFill>
                <a:latin typeface="Times New Roman" panose="02020603050405020304" pitchFamily="18" charset="0"/>
                <a:cs typeface="Times New Roman" panose="02020603050405020304" pitchFamily="18" charset="0"/>
              </a:endParaRPr>
            </a:p>
          </xdr:txBody>
        </xdr:sp>
      </xdr:grpSp>
      <xdr:grpSp>
        <xdr:nvGrpSpPr>
          <xdr:cNvPr id="38" name="Group 37">
            <a:extLst>
              <a:ext uri="{FF2B5EF4-FFF2-40B4-BE49-F238E27FC236}">
                <a16:creationId xmlns:a16="http://schemas.microsoft.com/office/drawing/2014/main" id="{FBBE069E-93E3-6DC1-23C9-2C1B3FB99D04}"/>
              </a:ext>
            </a:extLst>
          </xdr:cNvPr>
          <xdr:cNvGrpSpPr/>
        </xdr:nvGrpSpPr>
        <xdr:grpSpPr>
          <a:xfrm>
            <a:off x="10705757" y="1799470"/>
            <a:ext cx="2390666" cy="1946635"/>
            <a:chOff x="10705757" y="1799470"/>
            <a:chExt cx="2390666" cy="1946635"/>
          </a:xfrm>
        </xdr:grpSpPr>
        <xdr:sp macro="" textlink="">
          <xdr:nvSpPr>
            <xdr:cNvPr id="23" name="Rectangle: Rounded Corners 22">
              <a:extLst>
                <a:ext uri="{FF2B5EF4-FFF2-40B4-BE49-F238E27FC236}">
                  <a16:creationId xmlns:a16="http://schemas.microsoft.com/office/drawing/2014/main" id="{D76E0226-0FBB-1DA0-A935-F175A2C51E34}"/>
                </a:ext>
              </a:extLst>
            </xdr:cNvPr>
            <xdr:cNvSpPr/>
          </xdr:nvSpPr>
          <xdr:spPr>
            <a:xfrm>
              <a:off x="10705757" y="1799470"/>
              <a:ext cx="2390666" cy="1946635"/>
            </a:xfrm>
            <a:prstGeom prst="roundRect">
              <a:avLst/>
            </a:prstGeom>
            <a:solidFill>
              <a:srgbClr val="00808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2400">
                <a:latin typeface="Times New Roman" panose="02020603050405020304" pitchFamily="18" charset="0"/>
                <a:cs typeface="Times New Roman" panose="02020603050405020304" pitchFamily="18" charset="0"/>
              </a:endParaRPr>
            </a:p>
            <a:p>
              <a:pPr algn="l"/>
              <a:endParaRPr lang="en-GB" sz="2400">
                <a:latin typeface="Times New Roman" panose="02020603050405020304" pitchFamily="18" charset="0"/>
                <a:cs typeface="Times New Roman" panose="02020603050405020304" pitchFamily="18" charset="0"/>
              </a:endParaRPr>
            </a:p>
            <a:p>
              <a:pPr algn="l"/>
              <a:endParaRPr lang="en-GB" sz="2400">
                <a:latin typeface="Times New Roman" panose="02020603050405020304" pitchFamily="18" charset="0"/>
                <a:cs typeface="Times New Roman" panose="02020603050405020304" pitchFamily="18" charset="0"/>
              </a:endParaRPr>
            </a:p>
            <a:p>
              <a:pPr algn="l"/>
              <a:endParaRPr lang="en-GB" sz="2400" b="0" baseline="0">
                <a:solidFill>
                  <a:schemeClr val="lt1"/>
                </a:solidFill>
                <a:latin typeface="Times New Roman" panose="02020603050405020304" pitchFamily="18" charset="0"/>
                <a:cs typeface="Times New Roman" panose="02020603050405020304" pitchFamily="18" charset="0"/>
              </a:endParaRPr>
            </a:p>
            <a:p>
              <a:pPr algn="l"/>
              <a:r>
                <a:rPr lang="en-GB" sz="2400" b="0" baseline="0">
                  <a:solidFill>
                    <a:schemeClr val="lt1"/>
                  </a:solidFill>
                  <a:latin typeface="Times New Roman" panose="02020603050405020304" pitchFamily="18" charset="0"/>
                  <a:cs typeface="Times New Roman" panose="02020603050405020304" pitchFamily="18" charset="0"/>
                </a:rPr>
                <a:t>            </a:t>
              </a:r>
            </a:p>
            <a:p>
              <a:pPr algn="l"/>
              <a:endParaRPr lang="en-GB" sz="2400" b="0" baseline="0">
                <a:solidFill>
                  <a:schemeClr val="lt1"/>
                </a:solidFill>
                <a:latin typeface="Times New Roman" panose="02020603050405020304" pitchFamily="18" charset="0"/>
                <a:cs typeface="Times New Roman" panose="02020603050405020304" pitchFamily="18" charset="0"/>
              </a:endParaRPr>
            </a:p>
            <a:p>
              <a:pPr algn="l"/>
              <a:r>
                <a:rPr lang="en-GB" sz="2400" b="1" baseline="0">
                  <a:solidFill>
                    <a:schemeClr val="tx1"/>
                  </a:solidFill>
                  <a:latin typeface="Times New Roman" panose="02020603050405020304" pitchFamily="18" charset="0"/>
                  <a:cs typeface="Times New Roman" panose="02020603050405020304" pitchFamily="18" charset="0"/>
                </a:rPr>
                <a:t>        </a:t>
              </a:r>
            </a:p>
            <a:p>
              <a:pPr algn="l"/>
              <a:r>
                <a:rPr lang="en-GB" sz="2400" b="1" baseline="0">
                  <a:solidFill>
                    <a:schemeClr val="tx1"/>
                  </a:solidFill>
                  <a:latin typeface="Times New Roman" panose="02020603050405020304" pitchFamily="18" charset="0"/>
                  <a:cs typeface="Times New Roman" panose="02020603050405020304" pitchFamily="18" charset="0"/>
                </a:rPr>
                <a:t>       $10,848,320                </a:t>
              </a:r>
            </a:p>
            <a:p>
              <a:pPr algn="l"/>
              <a:endParaRPr lang="en-GB" sz="2400" b="1">
                <a:solidFill>
                  <a:schemeClr val="tx1"/>
                </a:solidFill>
                <a:latin typeface="Times New Roman" panose="02020603050405020304" pitchFamily="18" charset="0"/>
                <a:cs typeface="Times New Roman" panose="02020603050405020304" pitchFamily="18" charset="0"/>
              </a:endParaRPr>
            </a:p>
          </xdr:txBody>
        </xdr:sp>
        <xdr:sp macro="" textlink="">
          <xdr:nvSpPr>
            <xdr:cNvPr id="24" name="TextBox 23">
              <a:extLst>
                <a:ext uri="{FF2B5EF4-FFF2-40B4-BE49-F238E27FC236}">
                  <a16:creationId xmlns:a16="http://schemas.microsoft.com/office/drawing/2014/main" id="{09910566-11A2-0889-B9F2-3A9462B91BC3}"/>
                </a:ext>
              </a:extLst>
            </xdr:cNvPr>
            <xdr:cNvSpPr txBox="1"/>
          </xdr:nvSpPr>
          <xdr:spPr>
            <a:xfrm>
              <a:off x="10917537" y="2004617"/>
              <a:ext cx="2062689" cy="469574"/>
            </a:xfrm>
            <a:prstGeom prst="rect">
              <a:avLst/>
            </a:prstGeom>
            <a:solidFill>
              <a:srgbClr val="00808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400" b="1">
                  <a:solidFill>
                    <a:schemeClr val="bg1"/>
                  </a:solidFill>
                  <a:latin typeface="Times New Roman" panose="02020603050405020304" pitchFamily="18" charset="0"/>
                  <a:cs typeface="Times New Roman" panose="02020603050405020304" pitchFamily="18" charset="0"/>
                </a:rPr>
                <a:t>Total</a:t>
              </a:r>
              <a:r>
                <a:rPr lang="en-GB" sz="2400" b="1" baseline="0">
                  <a:solidFill>
                    <a:schemeClr val="bg1"/>
                  </a:solidFill>
                  <a:latin typeface="Times New Roman" panose="02020603050405020304" pitchFamily="18" charset="0"/>
                  <a:cs typeface="Times New Roman" panose="02020603050405020304" pitchFamily="18" charset="0"/>
                </a:rPr>
                <a:t> Gross Profit in 2023</a:t>
              </a:r>
              <a:endParaRPr lang="en-NG" sz="2400" b="1">
                <a:solidFill>
                  <a:schemeClr val="bg1"/>
                </a:solidFill>
                <a:latin typeface="Times New Roman" panose="02020603050405020304" pitchFamily="18" charset="0"/>
                <a:cs typeface="Times New Roman" panose="02020603050405020304" pitchFamily="18" charset="0"/>
              </a:endParaRPr>
            </a:p>
          </xdr:txBody>
        </xdr:sp>
      </xdr:grpSp>
      <xdr:grpSp>
        <xdr:nvGrpSpPr>
          <xdr:cNvPr id="28" name="Group 27">
            <a:extLst>
              <a:ext uri="{FF2B5EF4-FFF2-40B4-BE49-F238E27FC236}">
                <a16:creationId xmlns:a16="http://schemas.microsoft.com/office/drawing/2014/main" id="{EAD05EF6-9195-5859-83E9-E549FE1C2B44}"/>
              </a:ext>
            </a:extLst>
          </xdr:cNvPr>
          <xdr:cNvGrpSpPr/>
        </xdr:nvGrpSpPr>
        <xdr:grpSpPr>
          <a:xfrm>
            <a:off x="13182714" y="1789312"/>
            <a:ext cx="2390666" cy="1931111"/>
            <a:chOff x="15290914" y="1776598"/>
            <a:chExt cx="2390666" cy="1950817"/>
          </a:xfrm>
        </xdr:grpSpPr>
        <xdr:sp macro="" textlink="OPEX!N6">
          <xdr:nvSpPr>
            <xdr:cNvPr id="25" name="Rectangle: Rounded Corners 24">
              <a:extLst>
                <a:ext uri="{FF2B5EF4-FFF2-40B4-BE49-F238E27FC236}">
                  <a16:creationId xmlns:a16="http://schemas.microsoft.com/office/drawing/2014/main" id="{7930B591-1A91-4FB3-A5E4-830FDC60AFF1}"/>
                </a:ext>
              </a:extLst>
            </xdr:cNvPr>
            <xdr:cNvSpPr/>
          </xdr:nvSpPr>
          <xdr:spPr>
            <a:xfrm>
              <a:off x="15290914" y="1776598"/>
              <a:ext cx="2390666" cy="1950817"/>
            </a:xfrm>
            <a:prstGeom prst="roundRect">
              <a:avLst/>
            </a:prstGeom>
            <a:solidFill>
              <a:srgbClr val="00808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r>
                <a:rPr lang="en-US" sz="2400" b="1" i="0" u="none" strike="noStrike">
                  <a:solidFill>
                    <a:srgbClr val="000000"/>
                  </a:solidFill>
                  <a:latin typeface="Times New Roman" panose="02020603050405020304" pitchFamily="18" charset="0"/>
                  <a:cs typeface="Times New Roman" panose="02020603050405020304" pitchFamily="18" charset="0"/>
                </a:rPr>
                <a:t> </a:t>
              </a:r>
            </a:p>
            <a:p>
              <a:pPr algn="l"/>
              <a:endParaRPr lang="en-US" sz="2400" b="1" i="0" u="none" strike="noStrike">
                <a:solidFill>
                  <a:srgbClr val="000000"/>
                </a:solidFill>
                <a:latin typeface="Times New Roman" panose="02020603050405020304" pitchFamily="18" charset="0"/>
                <a:cs typeface="Times New Roman" panose="02020603050405020304" pitchFamily="18" charset="0"/>
              </a:endParaRPr>
            </a:p>
            <a:p>
              <a:pPr algn="l"/>
              <a:r>
                <a:rPr lang="en-US" sz="2400" b="1" i="0" u="none" strike="noStrike">
                  <a:solidFill>
                    <a:srgbClr val="000000"/>
                  </a:solidFill>
                  <a:latin typeface="Times New Roman" panose="02020603050405020304" pitchFamily="18" charset="0"/>
                  <a:cs typeface="Times New Roman" panose="02020603050405020304" pitchFamily="18" charset="0"/>
                </a:rPr>
                <a:t>  </a:t>
              </a:r>
            </a:p>
            <a:p>
              <a:pPr algn="l"/>
              <a:r>
                <a:rPr lang="en-US" sz="2400" b="1" i="0" u="none" strike="noStrike">
                  <a:solidFill>
                    <a:srgbClr val="000000"/>
                  </a:solidFill>
                  <a:latin typeface="Times New Roman" panose="02020603050405020304" pitchFamily="18" charset="0"/>
                  <a:cs typeface="Times New Roman" panose="02020603050405020304" pitchFamily="18" charset="0"/>
                </a:rPr>
                <a:t>     </a:t>
              </a:r>
              <a:r>
                <a:rPr lang="en-US" sz="2400" b="1" i="0" u="none" strike="noStrike" baseline="0">
                  <a:solidFill>
                    <a:srgbClr val="000000"/>
                  </a:solidFill>
                  <a:latin typeface="Times New Roman" panose="02020603050405020304" pitchFamily="18" charset="0"/>
                  <a:cs typeface="Times New Roman" panose="02020603050405020304" pitchFamily="18" charset="0"/>
                </a:rPr>
                <a:t>  </a:t>
              </a:r>
              <a:fld id="{1FB9DF9B-3B5C-43FA-92A2-78790AF00923}" type="TxLink">
                <a:rPr lang="en-US" sz="2400" b="1" i="0" u="none" strike="noStrike">
                  <a:solidFill>
                    <a:srgbClr val="FF0000"/>
                  </a:solidFill>
                  <a:latin typeface="Times New Roman" panose="02020603050405020304" pitchFamily="18" charset="0"/>
                  <a:cs typeface="Times New Roman" panose="02020603050405020304" pitchFamily="18" charset="0"/>
                </a:rPr>
                <a:t>($5,604,800)</a:t>
              </a:fld>
              <a:endParaRPr lang="en-NG" sz="2400" b="1">
                <a:solidFill>
                  <a:srgbClr val="FF0000"/>
                </a:solidFill>
                <a:latin typeface="Times New Roman" panose="02020603050405020304" pitchFamily="18" charset="0"/>
                <a:cs typeface="Times New Roman" panose="02020603050405020304" pitchFamily="18" charset="0"/>
              </a:endParaRPr>
            </a:p>
          </xdr:txBody>
        </xdr:sp>
        <xdr:sp macro="" textlink="">
          <xdr:nvSpPr>
            <xdr:cNvPr id="26" name="TextBox 25">
              <a:extLst>
                <a:ext uri="{FF2B5EF4-FFF2-40B4-BE49-F238E27FC236}">
                  <a16:creationId xmlns:a16="http://schemas.microsoft.com/office/drawing/2014/main" id="{8ABEB548-3A24-6FB0-8F38-B7D03E947EA9}"/>
                </a:ext>
              </a:extLst>
            </xdr:cNvPr>
            <xdr:cNvSpPr txBox="1"/>
          </xdr:nvSpPr>
          <xdr:spPr>
            <a:xfrm>
              <a:off x="15608761" y="2012816"/>
              <a:ext cx="1739900" cy="488596"/>
            </a:xfrm>
            <a:prstGeom prst="rect">
              <a:avLst/>
            </a:prstGeom>
            <a:solidFill>
              <a:srgbClr val="00808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400" b="1">
                  <a:solidFill>
                    <a:schemeClr val="bg1"/>
                  </a:solidFill>
                  <a:latin typeface="Times New Roman" panose="02020603050405020304" pitchFamily="18" charset="0"/>
                  <a:cs typeface="Times New Roman" panose="02020603050405020304" pitchFamily="18" charset="0"/>
                </a:rPr>
                <a:t>Total</a:t>
              </a:r>
              <a:r>
                <a:rPr lang="en-GB" sz="2400" b="1" baseline="0">
                  <a:solidFill>
                    <a:schemeClr val="bg1"/>
                  </a:solidFill>
                  <a:latin typeface="Times New Roman" panose="02020603050405020304" pitchFamily="18" charset="0"/>
                  <a:cs typeface="Times New Roman" panose="02020603050405020304" pitchFamily="18" charset="0"/>
                </a:rPr>
                <a:t> OPEX in 2023.</a:t>
              </a:r>
              <a:endParaRPr lang="en-NG" sz="2400" b="1">
                <a:solidFill>
                  <a:schemeClr val="bg1"/>
                </a:solidFill>
                <a:latin typeface="Times New Roman" panose="02020603050405020304" pitchFamily="18" charset="0"/>
                <a:cs typeface="Times New Roman" panose="02020603050405020304" pitchFamily="18" charset="0"/>
              </a:endParaRPr>
            </a:p>
          </xdr:txBody>
        </xdr:sp>
      </xdr:grpSp>
      <xdr:grpSp>
        <xdr:nvGrpSpPr>
          <xdr:cNvPr id="35" name="Group 34">
            <a:extLst>
              <a:ext uri="{FF2B5EF4-FFF2-40B4-BE49-F238E27FC236}">
                <a16:creationId xmlns:a16="http://schemas.microsoft.com/office/drawing/2014/main" id="{25B40A11-E8E2-C463-6DBE-FFF3EA9C101F}"/>
              </a:ext>
            </a:extLst>
          </xdr:cNvPr>
          <xdr:cNvGrpSpPr/>
        </xdr:nvGrpSpPr>
        <xdr:grpSpPr>
          <a:xfrm>
            <a:off x="15762187" y="1818229"/>
            <a:ext cx="2390666" cy="1931111"/>
            <a:chOff x="15762187" y="1818229"/>
            <a:chExt cx="2390666" cy="1931111"/>
          </a:xfrm>
        </xdr:grpSpPr>
        <xdr:sp macro="" textlink="">
          <xdr:nvSpPr>
            <xdr:cNvPr id="29" name="Rectangle: Rounded Corners 28">
              <a:extLst>
                <a:ext uri="{FF2B5EF4-FFF2-40B4-BE49-F238E27FC236}">
                  <a16:creationId xmlns:a16="http://schemas.microsoft.com/office/drawing/2014/main" id="{67BC3698-B18D-671E-1B86-9F5232E7ED30}"/>
                </a:ext>
              </a:extLst>
            </xdr:cNvPr>
            <xdr:cNvSpPr/>
          </xdr:nvSpPr>
          <xdr:spPr>
            <a:xfrm>
              <a:off x="15762187" y="1818229"/>
              <a:ext cx="2390666" cy="1931111"/>
            </a:xfrm>
            <a:prstGeom prst="roundRect">
              <a:avLst/>
            </a:prstGeom>
            <a:solidFill>
              <a:srgbClr val="00808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90000" tIns="46800" rIns="90000" bIns="46800" rtlCol="0" anchor="t"/>
            <a:lstStyle/>
            <a:p>
              <a:pPr algn="l"/>
              <a:endParaRPr lang="en-GB" sz="2400">
                <a:latin typeface="Times New Roman" panose="02020603050405020304" pitchFamily="18" charset="0"/>
                <a:cs typeface="Times New Roman" panose="02020603050405020304" pitchFamily="18" charset="0"/>
              </a:endParaRPr>
            </a:p>
            <a:p>
              <a:pPr algn="l"/>
              <a:endParaRPr lang="en-GB" sz="2400">
                <a:latin typeface="Times New Roman" panose="02020603050405020304" pitchFamily="18" charset="0"/>
                <a:cs typeface="Times New Roman" panose="02020603050405020304" pitchFamily="18" charset="0"/>
              </a:endParaRPr>
            </a:p>
            <a:p>
              <a:pPr algn="l"/>
              <a:endParaRPr lang="en-GB" sz="2400">
                <a:latin typeface="Times New Roman" panose="02020603050405020304" pitchFamily="18" charset="0"/>
                <a:cs typeface="Times New Roman" panose="02020603050405020304" pitchFamily="18" charset="0"/>
              </a:endParaRPr>
            </a:p>
            <a:p>
              <a:pPr algn="l"/>
              <a:endParaRPr lang="en-GB" sz="2400">
                <a:latin typeface="Times New Roman" panose="02020603050405020304" pitchFamily="18" charset="0"/>
                <a:cs typeface="Times New Roman" panose="02020603050405020304" pitchFamily="18" charset="0"/>
              </a:endParaRPr>
            </a:p>
            <a:p>
              <a:pPr algn="l"/>
              <a:endParaRPr lang="en-GB" sz="2400">
                <a:latin typeface="Times New Roman" panose="02020603050405020304" pitchFamily="18" charset="0"/>
                <a:cs typeface="Times New Roman" panose="02020603050405020304" pitchFamily="18" charset="0"/>
              </a:endParaRPr>
            </a:p>
            <a:p>
              <a:pPr algn="l"/>
              <a:r>
                <a:rPr lang="en-GB" sz="2400" b="0" baseline="0">
                  <a:solidFill>
                    <a:schemeClr val="lt1"/>
                  </a:solidFill>
                  <a:latin typeface="Times New Roman" panose="02020603050405020304" pitchFamily="18" charset="0"/>
                  <a:cs typeface="Times New Roman" panose="02020603050405020304" pitchFamily="18" charset="0"/>
                </a:rPr>
                <a:t>                                    </a:t>
              </a:r>
            </a:p>
            <a:p>
              <a:pPr algn="l"/>
              <a:endParaRPr lang="en-GB" sz="2400" b="0" baseline="0">
                <a:solidFill>
                  <a:schemeClr val="lt1"/>
                </a:solidFill>
                <a:latin typeface="Times New Roman" panose="02020603050405020304" pitchFamily="18" charset="0"/>
                <a:cs typeface="Times New Roman" panose="02020603050405020304" pitchFamily="18" charset="0"/>
              </a:endParaRPr>
            </a:p>
            <a:p>
              <a:pPr algn="ctr"/>
              <a:r>
                <a:rPr lang="en-GB" sz="2400" b="0" baseline="0">
                  <a:solidFill>
                    <a:schemeClr val="lt1"/>
                  </a:solidFill>
                  <a:latin typeface="Times New Roman" panose="02020603050405020304" pitchFamily="18" charset="0"/>
                  <a:cs typeface="Times New Roman" panose="02020603050405020304" pitchFamily="18" charset="0"/>
                </a:rPr>
                <a:t>    </a:t>
              </a:r>
              <a:r>
                <a:rPr lang="en-GB" sz="2400" b="1">
                  <a:solidFill>
                    <a:schemeClr val="tx1"/>
                  </a:solidFill>
                  <a:latin typeface="Times New Roman" panose="02020603050405020304" pitchFamily="18" charset="0"/>
                  <a:cs typeface="Times New Roman" panose="02020603050405020304" pitchFamily="18" charset="0"/>
                </a:rPr>
                <a:t>$5,243,520</a:t>
              </a:r>
              <a:endParaRPr lang="en-NG" sz="2400" b="1">
                <a:solidFill>
                  <a:schemeClr val="tx1"/>
                </a:solidFill>
                <a:latin typeface="Times New Roman" panose="02020603050405020304" pitchFamily="18" charset="0"/>
                <a:cs typeface="Times New Roman" panose="02020603050405020304" pitchFamily="18" charset="0"/>
              </a:endParaRPr>
            </a:p>
          </xdr:txBody>
        </xdr:sp>
        <xdr:sp macro="" textlink="">
          <xdr:nvSpPr>
            <xdr:cNvPr id="30" name="TextBox 29">
              <a:extLst>
                <a:ext uri="{FF2B5EF4-FFF2-40B4-BE49-F238E27FC236}">
                  <a16:creationId xmlns:a16="http://schemas.microsoft.com/office/drawing/2014/main" id="{C1FA91AA-1829-5214-EC6E-7B344F1945DB}"/>
                </a:ext>
              </a:extLst>
            </xdr:cNvPr>
            <xdr:cNvSpPr txBox="1"/>
          </xdr:nvSpPr>
          <xdr:spPr>
            <a:xfrm>
              <a:off x="16097451" y="1973655"/>
              <a:ext cx="1626754" cy="544019"/>
            </a:xfrm>
            <a:prstGeom prst="rect">
              <a:avLst/>
            </a:prstGeom>
            <a:solidFill>
              <a:srgbClr val="00808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400" b="1">
                  <a:solidFill>
                    <a:schemeClr val="bg1"/>
                  </a:solidFill>
                  <a:latin typeface="Times New Roman" panose="02020603050405020304" pitchFamily="18" charset="0"/>
                  <a:cs typeface="Times New Roman" panose="02020603050405020304" pitchFamily="18" charset="0"/>
                </a:rPr>
                <a:t>Total EBIT in 2023.</a:t>
              </a:r>
              <a:endParaRPr lang="en-NG" sz="2400" b="1">
                <a:solidFill>
                  <a:schemeClr val="bg1"/>
                </a:solidFill>
                <a:latin typeface="Times New Roman" panose="02020603050405020304" pitchFamily="18" charset="0"/>
                <a:cs typeface="Times New Roman" panose="02020603050405020304" pitchFamily="18" charset="0"/>
              </a:endParaRPr>
            </a:p>
          </xdr:txBody>
        </xdr:sp>
      </xdr:grpSp>
      <xdr:sp macro="" textlink="">
        <xdr:nvSpPr>
          <xdr:cNvPr id="31" name="Rectangle: Rounded Corners 30">
            <a:extLst>
              <a:ext uri="{FF2B5EF4-FFF2-40B4-BE49-F238E27FC236}">
                <a16:creationId xmlns:a16="http://schemas.microsoft.com/office/drawing/2014/main" id="{E1D11782-EF66-8CDC-CAD4-33281D9A8315}"/>
              </a:ext>
            </a:extLst>
          </xdr:cNvPr>
          <xdr:cNvSpPr/>
        </xdr:nvSpPr>
        <xdr:spPr>
          <a:xfrm>
            <a:off x="18428501" y="1803400"/>
            <a:ext cx="2390666" cy="1931112"/>
          </a:xfrm>
          <a:prstGeom prst="roundRect">
            <a:avLst/>
          </a:prstGeom>
          <a:solidFill>
            <a:srgbClr val="00808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400">
                <a:latin typeface="Times New Roman" panose="02020603050405020304" pitchFamily="18" charset="0"/>
                <a:cs typeface="Times New Roman" panose="02020603050405020304" pitchFamily="18" charset="0"/>
              </a:rPr>
              <a:t>  </a:t>
            </a:r>
            <a:r>
              <a:rPr lang="en-GB" sz="2400" b="1">
                <a:latin typeface="Times New Roman" panose="02020603050405020304" pitchFamily="18" charset="0"/>
                <a:cs typeface="Times New Roman" panose="02020603050405020304" pitchFamily="18" charset="0"/>
              </a:rPr>
              <a:t>Total Interest and Tax in 2023</a:t>
            </a:r>
          </a:p>
          <a:p>
            <a:pPr algn="l"/>
            <a:endParaRPr lang="en-GB" sz="1100" b="1"/>
          </a:p>
          <a:p>
            <a:pPr algn="l"/>
            <a:endParaRPr lang="en-GB" sz="1100" b="1"/>
          </a:p>
          <a:p>
            <a:pPr algn="l"/>
            <a:endParaRPr lang="en-GB" sz="1100" b="1"/>
          </a:p>
          <a:p>
            <a:pPr algn="l"/>
            <a:endParaRPr lang="en-GB" sz="1100" b="1"/>
          </a:p>
          <a:p>
            <a:pPr algn="l"/>
            <a:endParaRPr lang="en-GB" sz="1100" b="1"/>
          </a:p>
          <a:p>
            <a:pPr algn="l"/>
            <a:endParaRPr lang="en-GB" sz="1100" b="1"/>
          </a:p>
          <a:p>
            <a:pPr algn="l"/>
            <a:endParaRPr lang="en-GB" sz="1100" b="1"/>
          </a:p>
          <a:p>
            <a:pPr algn="l"/>
            <a:r>
              <a:rPr lang="en-GB" sz="1400" b="1">
                <a:solidFill>
                  <a:srgbClr val="FF0000"/>
                </a:solidFill>
                <a:latin typeface="Times New Roman" panose="02020603050405020304" pitchFamily="18" charset="0"/>
                <a:cs typeface="Times New Roman" panose="02020603050405020304" pitchFamily="18" charset="0"/>
              </a:rPr>
              <a:t>               </a:t>
            </a:r>
            <a:r>
              <a:rPr lang="en-GB" sz="2400" b="1">
                <a:solidFill>
                  <a:srgbClr val="FF0000"/>
                </a:solidFill>
                <a:latin typeface="Times New Roman" panose="02020603050405020304" pitchFamily="18" charset="0"/>
                <a:cs typeface="Times New Roman" panose="02020603050405020304" pitchFamily="18" charset="0"/>
              </a:rPr>
              <a:t>  </a:t>
            </a:r>
          </a:p>
          <a:p>
            <a:pPr algn="l"/>
            <a:r>
              <a:rPr lang="en-GB" sz="2400" b="1">
                <a:solidFill>
                  <a:srgbClr val="FF0000"/>
                </a:solidFill>
                <a:latin typeface="Times New Roman" panose="02020603050405020304" pitchFamily="18" charset="0"/>
                <a:cs typeface="Times New Roman" panose="02020603050405020304" pitchFamily="18" charset="0"/>
              </a:rPr>
              <a:t>  </a:t>
            </a:r>
            <a:r>
              <a:rPr lang="en-GB" sz="2400" b="1" baseline="0">
                <a:solidFill>
                  <a:srgbClr val="FF0000"/>
                </a:solidFill>
                <a:latin typeface="Times New Roman" panose="02020603050405020304" pitchFamily="18" charset="0"/>
                <a:cs typeface="Times New Roman" panose="02020603050405020304" pitchFamily="18" charset="0"/>
              </a:rPr>
              <a:t>       </a:t>
            </a:r>
            <a:r>
              <a:rPr lang="en-GB" sz="2400" b="1">
                <a:solidFill>
                  <a:srgbClr val="FF0000"/>
                </a:solidFill>
                <a:latin typeface="Times New Roman" panose="02020603050405020304" pitchFamily="18" charset="0"/>
                <a:cs typeface="Times New Roman" panose="02020603050405020304" pitchFamily="18" charset="0"/>
              </a:rPr>
              <a:t> ($929,400)</a:t>
            </a:r>
            <a:endParaRPr lang="en-NG" sz="1400" b="1">
              <a:solidFill>
                <a:srgbClr val="FF0000"/>
              </a:solidFill>
              <a:latin typeface="Times New Roman" panose="02020603050405020304" pitchFamily="18" charset="0"/>
              <a:cs typeface="Times New Roman" panose="02020603050405020304" pitchFamily="18" charset="0"/>
            </a:endParaRPr>
          </a:p>
        </xdr:txBody>
      </xdr:sp>
      <xdr:grpSp>
        <xdr:nvGrpSpPr>
          <xdr:cNvPr id="37" name="Group 36">
            <a:extLst>
              <a:ext uri="{FF2B5EF4-FFF2-40B4-BE49-F238E27FC236}">
                <a16:creationId xmlns:a16="http://schemas.microsoft.com/office/drawing/2014/main" id="{272B1F6B-1A72-37B4-FA7C-60458948F948}"/>
              </a:ext>
            </a:extLst>
          </xdr:cNvPr>
          <xdr:cNvGrpSpPr/>
        </xdr:nvGrpSpPr>
        <xdr:grpSpPr>
          <a:xfrm>
            <a:off x="20981085" y="1765297"/>
            <a:ext cx="2390666" cy="1991674"/>
            <a:chOff x="20981085" y="1765297"/>
            <a:chExt cx="2390666" cy="1991674"/>
          </a:xfrm>
        </xdr:grpSpPr>
        <xdr:sp macro="" textlink="">
          <xdr:nvSpPr>
            <xdr:cNvPr id="33" name="Rectangle: Rounded Corners 32">
              <a:extLst>
                <a:ext uri="{FF2B5EF4-FFF2-40B4-BE49-F238E27FC236}">
                  <a16:creationId xmlns:a16="http://schemas.microsoft.com/office/drawing/2014/main" id="{402E63A3-6A6B-2846-F6F2-451A6FBBC6C8}"/>
                </a:ext>
              </a:extLst>
            </xdr:cNvPr>
            <xdr:cNvSpPr/>
          </xdr:nvSpPr>
          <xdr:spPr>
            <a:xfrm>
              <a:off x="20981085" y="1765297"/>
              <a:ext cx="2390666" cy="1991674"/>
            </a:xfrm>
            <a:prstGeom prst="roundRect">
              <a:avLst/>
            </a:prstGeom>
            <a:solidFill>
              <a:srgbClr val="00808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2400">
                <a:latin typeface="Times New Roman" panose="02020603050405020304" pitchFamily="18" charset="0"/>
                <a:cs typeface="Times New Roman" panose="02020603050405020304" pitchFamily="18" charset="0"/>
              </a:endParaRPr>
            </a:p>
            <a:p>
              <a:pPr algn="l"/>
              <a:endParaRPr lang="en-GB" sz="2400">
                <a:latin typeface="Times New Roman" panose="02020603050405020304" pitchFamily="18" charset="0"/>
                <a:cs typeface="Times New Roman" panose="02020603050405020304" pitchFamily="18" charset="0"/>
              </a:endParaRPr>
            </a:p>
            <a:p>
              <a:pPr algn="l"/>
              <a:endParaRPr lang="en-GB" sz="2400">
                <a:latin typeface="Times New Roman" panose="02020603050405020304" pitchFamily="18" charset="0"/>
                <a:cs typeface="Times New Roman" panose="02020603050405020304" pitchFamily="18" charset="0"/>
              </a:endParaRPr>
            </a:p>
            <a:p>
              <a:pPr algn="l"/>
              <a:endParaRPr lang="en-GB" sz="2400">
                <a:latin typeface="Times New Roman" panose="02020603050405020304" pitchFamily="18" charset="0"/>
                <a:cs typeface="Times New Roman" panose="02020603050405020304" pitchFamily="18" charset="0"/>
              </a:endParaRPr>
            </a:p>
            <a:p>
              <a:pPr algn="l"/>
              <a:endParaRPr lang="en-GB" sz="2400">
                <a:latin typeface="Times New Roman" panose="02020603050405020304" pitchFamily="18" charset="0"/>
                <a:cs typeface="Times New Roman" panose="02020603050405020304" pitchFamily="18" charset="0"/>
              </a:endParaRPr>
            </a:p>
            <a:p>
              <a:pPr algn="l"/>
              <a:endParaRPr lang="en-GB" sz="2400">
                <a:latin typeface="Times New Roman" panose="02020603050405020304" pitchFamily="18" charset="0"/>
                <a:cs typeface="Times New Roman" panose="02020603050405020304" pitchFamily="18" charset="0"/>
              </a:endParaRPr>
            </a:p>
            <a:p>
              <a:pPr algn="ctr"/>
              <a:r>
                <a:rPr lang="en-GB" sz="2400">
                  <a:latin typeface="Times New Roman" panose="02020603050405020304" pitchFamily="18" charset="0"/>
                  <a:cs typeface="Times New Roman" panose="02020603050405020304" pitchFamily="18" charset="0"/>
                </a:rPr>
                <a:t>                        </a:t>
              </a:r>
              <a:r>
                <a:rPr lang="en-GB" sz="2400" baseline="0">
                  <a:latin typeface="Times New Roman" panose="02020603050405020304" pitchFamily="18" charset="0"/>
                  <a:cs typeface="Times New Roman" panose="02020603050405020304" pitchFamily="18" charset="0"/>
                </a:rPr>
                <a:t>   </a:t>
              </a:r>
              <a:r>
                <a:rPr lang="en-GB" sz="2400" b="1">
                  <a:solidFill>
                    <a:schemeClr val="tx1"/>
                  </a:solidFill>
                  <a:latin typeface="Times New Roman" panose="02020603050405020304" pitchFamily="18" charset="0"/>
                  <a:cs typeface="Times New Roman" panose="02020603050405020304" pitchFamily="18" charset="0"/>
                </a:rPr>
                <a:t>$4,314,120</a:t>
              </a:r>
            </a:p>
            <a:p>
              <a:pPr algn="l"/>
              <a:endParaRPr lang="en-NG" sz="2400">
                <a:latin typeface="Times New Roman" panose="02020603050405020304" pitchFamily="18" charset="0"/>
                <a:cs typeface="Times New Roman" panose="02020603050405020304" pitchFamily="18" charset="0"/>
              </a:endParaRPr>
            </a:p>
          </xdr:txBody>
        </xdr:sp>
        <xdr:sp macro="" textlink="">
          <xdr:nvSpPr>
            <xdr:cNvPr id="36" name="TextBox 35">
              <a:extLst>
                <a:ext uri="{FF2B5EF4-FFF2-40B4-BE49-F238E27FC236}">
                  <a16:creationId xmlns:a16="http://schemas.microsoft.com/office/drawing/2014/main" id="{8F233EF9-8B87-67F8-CD5F-0B56E0B65FE2}"/>
                </a:ext>
              </a:extLst>
            </xdr:cNvPr>
            <xdr:cNvSpPr txBox="1"/>
          </xdr:nvSpPr>
          <xdr:spPr>
            <a:xfrm>
              <a:off x="21267958" y="1922906"/>
              <a:ext cx="1854296" cy="562156"/>
            </a:xfrm>
            <a:prstGeom prst="rect">
              <a:avLst/>
            </a:prstGeom>
            <a:solidFill>
              <a:srgbClr val="00808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400" b="1">
                  <a:solidFill>
                    <a:schemeClr val="bg1"/>
                  </a:solidFill>
                  <a:latin typeface="Times New Roman" panose="02020603050405020304" pitchFamily="18" charset="0"/>
                  <a:cs typeface="Times New Roman" panose="02020603050405020304" pitchFamily="18" charset="0"/>
                </a:rPr>
                <a:t>Total Net</a:t>
              </a:r>
              <a:r>
                <a:rPr lang="en-GB" sz="2400" b="1" baseline="0">
                  <a:solidFill>
                    <a:schemeClr val="bg1"/>
                  </a:solidFill>
                  <a:latin typeface="Times New Roman" panose="02020603050405020304" pitchFamily="18" charset="0"/>
                  <a:cs typeface="Times New Roman" panose="02020603050405020304" pitchFamily="18" charset="0"/>
                </a:rPr>
                <a:t> Profit in 2023.</a:t>
              </a:r>
              <a:endParaRPr lang="en-NG" sz="2400" b="1">
                <a:solidFill>
                  <a:schemeClr val="bg1"/>
                </a:solidFill>
                <a:latin typeface="Times New Roman" panose="02020603050405020304" pitchFamily="18" charset="0"/>
                <a:cs typeface="Times New Roman" panose="02020603050405020304" pitchFamily="18" charset="0"/>
              </a:endParaRPr>
            </a:p>
          </xdr:txBody>
        </xdr:sp>
      </xdr:grpSp>
    </xdr:grpSp>
    <xdr:clientData/>
  </xdr:twoCellAnchor>
  <xdr:twoCellAnchor>
    <xdr:from>
      <xdr:col>5</xdr:col>
      <xdr:colOff>330200</xdr:colOff>
      <xdr:row>32</xdr:row>
      <xdr:rowOff>12700</xdr:rowOff>
    </xdr:from>
    <xdr:to>
      <xdr:col>44</xdr:col>
      <xdr:colOff>482600</xdr:colOff>
      <xdr:row>58</xdr:row>
      <xdr:rowOff>45720</xdr:rowOff>
    </xdr:to>
    <xdr:graphicFrame macro="">
      <xdr:nvGraphicFramePr>
        <xdr:cNvPr id="40" name="Chart 39">
          <a:extLst>
            <a:ext uri="{FF2B5EF4-FFF2-40B4-BE49-F238E27FC236}">
              <a16:creationId xmlns:a16="http://schemas.microsoft.com/office/drawing/2014/main" id="{7E1FC6FA-0277-442B-8EF9-523803C204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277177</xdr:colOff>
      <xdr:row>5</xdr:row>
      <xdr:rowOff>33338</xdr:rowOff>
    </xdr:from>
    <xdr:to>
      <xdr:col>17</xdr:col>
      <xdr:colOff>589596</xdr:colOff>
      <xdr:row>16</xdr:row>
      <xdr:rowOff>212408</xdr:rowOff>
    </xdr:to>
    <mc:AlternateContent xmlns:mc="http://schemas.openxmlformats.org/markup-compatibility/2006">
      <mc:Choice xmlns:tsle="http://schemas.microsoft.com/office/drawing/2012/timeslicer" Requires="tsle">
        <xdr:graphicFrame macro="">
          <xdr:nvGraphicFramePr>
            <xdr:cNvPr id="41" name="Date 1">
              <a:extLst>
                <a:ext uri="{FF2B5EF4-FFF2-40B4-BE49-F238E27FC236}">
                  <a16:creationId xmlns:a16="http://schemas.microsoft.com/office/drawing/2014/main" id="{74BB8F5C-1CF3-4E5F-ADFF-F12C8626666E}"/>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898207" y="1817371"/>
              <a:ext cx="13196887" cy="232029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18</xdr:col>
      <xdr:colOff>514350</xdr:colOff>
      <xdr:row>5</xdr:row>
      <xdr:rowOff>57150</xdr:rowOff>
    </xdr:from>
    <xdr:to>
      <xdr:col>44</xdr:col>
      <xdr:colOff>476910</xdr:colOff>
      <xdr:row>16</xdr:row>
      <xdr:rowOff>243840</xdr:rowOff>
    </xdr:to>
    <mc:AlternateContent xmlns:mc="http://schemas.openxmlformats.org/markup-compatibility/2006">
      <mc:Choice xmlns:a14="http://schemas.microsoft.com/office/drawing/2010/main" Requires="a14">
        <xdr:graphicFrame macro="">
          <xdr:nvGraphicFramePr>
            <xdr:cNvPr id="42" name="Business Line 1">
              <a:extLst>
                <a:ext uri="{FF2B5EF4-FFF2-40B4-BE49-F238E27FC236}">
                  <a16:creationId xmlns:a16="http://schemas.microsoft.com/office/drawing/2014/main" id="{DFABCEB9-BDCD-49D5-897E-24DF1AA5C74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Business Line 1"/>
            </a:graphicData>
          </a:graphic>
        </xdr:graphicFrame>
      </mc:Choice>
      <mc:Fallback>
        <xdr:sp macro="" textlink="">
          <xdr:nvSpPr>
            <xdr:cNvPr id="0" name=""/>
            <xdr:cNvSpPr>
              <a:spLocks noTextEdit="1"/>
            </xdr:cNvSpPr>
          </xdr:nvSpPr>
          <xdr:spPr>
            <a:xfrm>
              <a:off x="14631353" y="1839278"/>
              <a:ext cx="16059810" cy="233743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431800</xdr:colOff>
      <xdr:row>38</xdr:row>
      <xdr:rowOff>152400</xdr:rowOff>
    </xdr:from>
    <xdr:to>
      <xdr:col>5</xdr:col>
      <xdr:colOff>289560</xdr:colOff>
      <xdr:row>58</xdr:row>
      <xdr:rowOff>15240</xdr:rowOff>
    </xdr:to>
    <xdr:graphicFrame macro="">
      <xdr:nvGraphicFramePr>
        <xdr:cNvPr id="43" name="Chart 42">
          <a:extLst>
            <a:ext uri="{FF2B5EF4-FFF2-40B4-BE49-F238E27FC236}">
              <a16:creationId xmlns:a16="http://schemas.microsoft.com/office/drawing/2014/main" id="{B834ED5D-BAF2-4482-B143-450B6A9CC2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411480</xdr:colOff>
      <xdr:row>58</xdr:row>
      <xdr:rowOff>45720</xdr:rowOff>
    </xdr:from>
    <xdr:to>
      <xdr:col>41</xdr:col>
      <xdr:colOff>19050</xdr:colOff>
      <xdr:row>132</xdr:row>
      <xdr:rowOff>114300</xdr:rowOff>
    </xdr:to>
    <xdr:graphicFrame macro="">
      <xdr:nvGraphicFramePr>
        <xdr:cNvPr id="44" name="Chart 43">
          <a:extLst>
            <a:ext uri="{FF2B5EF4-FFF2-40B4-BE49-F238E27FC236}">
              <a16:creationId xmlns:a16="http://schemas.microsoft.com/office/drawing/2014/main" id="{5555D7A3-C62C-4CC6-BD7E-69B4DDA22D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35</xdr:col>
      <xdr:colOff>198755</xdr:colOff>
      <xdr:row>58</xdr:row>
      <xdr:rowOff>53340</xdr:rowOff>
    </xdr:from>
    <xdr:to>
      <xdr:col>44</xdr:col>
      <xdr:colOff>517525</xdr:colOff>
      <xdr:row>132</xdr:row>
      <xdr:rowOff>142875</xdr:rowOff>
    </xdr:to>
    <mc:AlternateContent xmlns:mc="http://schemas.openxmlformats.org/markup-compatibility/2006">
      <mc:Choice xmlns:a14="http://schemas.microsoft.com/office/drawing/2010/main" Requires="a14">
        <xdr:graphicFrame macro="">
          <xdr:nvGraphicFramePr>
            <xdr:cNvPr id="45" name="Day of the Week 1">
              <a:extLst>
                <a:ext uri="{FF2B5EF4-FFF2-40B4-BE49-F238E27FC236}">
                  <a16:creationId xmlns:a16="http://schemas.microsoft.com/office/drawing/2014/main" id="{D7594286-945F-4406-934F-17F4F520F14B}"/>
                </a:ext>
              </a:extLst>
            </xdr:cNvPr>
            <xdr:cNvGraphicFramePr/>
          </xdr:nvGraphicFramePr>
          <xdr:xfrm>
            <a:off x="0" y="0"/>
            <a:ext cx="0" cy="0"/>
          </xdr:xfrm>
          <a:graphic>
            <a:graphicData uri="http://schemas.microsoft.com/office/drawing/2010/slicer">
              <sle:slicer xmlns:sle="http://schemas.microsoft.com/office/drawing/2010/slicer" name="Day of the Week 1"/>
            </a:graphicData>
          </a:graphic>
        </xdr:graphicFrame>
      </mc:Choice>
      <mc:Fallback>
        <xdr:sp macro="" textlink="">
          <xdr:nvSpPr>
            <xdr:cNvPr id="0" name=""/>
            <xdr:cNvSpPr>
              <a:spLocks noTextEdit="1"/>
            </xdr:cNvSpPr>
          </xdr:nvSpPr>
          <xdr:spPr>
            <a:xfrm>
              <a:off x="24846598" y="18321338"/>
              <a:ext cx="5885180" cy="2701575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xdr:colOff>
      <xdr:row>2</xdr:row>
      <xdr:rowOff>0</xdr:rowOff>
    </xdr:from>
    <xdr:to>
      <xdr:col>17</xdr:col>
      <xdr:colOff>480060</xdr:colOff>
      <xdr:row>25</xdr:row>
      <xdr:rowOff>83820</xdr:rowOff>
    </xdr:to>
    <xdr:graphicFrame macro="">
      <xdr:nvGraphicFramePr>
        <xdr:cNvPr id="2" name="Chart 1">
          <a:extLst>
            <a:ext uri="{FF2B5EF4-FFF2-40B4-BE49-F238E27FC236}">
              <a16:creationId xmlns:a16="http://schemas.microsoft.com/office/drawing/2014/main" id="{DA9C2406-5FDA-52B5-91BD-445A1E3C4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792480</xdr:colOff>
      <xdr:row>29</xdr:row>
      <xdr:rowOff>167640</xdr:rowOff>
    </xdr:from>
    <xdr:to>
      <xdr:col>8</xdr:col>
      <xdr:colOff>478155</xdr:colOff>
      <xdr:row>38</xdr:row>
      <xdr:rowOff>0</xdr:rowOff>
    </xdr:to>
    <mc:AlternateContent xmlns:mc="http://schemas.openxmlformats.org/markup-compatibility/2006">
      <mc:Choice xmlns:a14="http://schemas.microsoft.com/office/drawing/2010/main" Requires="a14">
        <xdr:graphicFrame macro="">
          <xdr:nvGraphicFramePr>
            <xdr:cNvPr id="3" name="Business Line">
              <a:extLst>
                <a:ext uri="{FF2B5EF4-FFF2-40B4-BE49-F238E27FC236}">
                  <a16:creationId xmlns:a16="http://schemas.microsoft.com/office/drawing/2014/main" id="{D3A9285F-0BC1-19B3-71E4-231A68633E5F}"/>
                </a:ext>
              </a:extLst>
            </xdr:cNvPr>
            <xdr:cNvGraphicFramePr/>
          </xdr:nvGraphicFramePr>
          <xdr:xfrm>
            <a:off x="0" y="0"/>
            <a:ext cx="0" cy="0"/>
          </xdr:xfrm>
          <a:graphic>
            <a:graphicData uri="http://schemas.microsoft.com/office/drawing/2010/slicer">
              <sle:slicer xmlns:sle="http://schemas.microsoft.com/office/drawing/2010/slicer" name="Business Line"/>
            </a:graphicData>
          </a:graphic>
        </xdr:graphicFrame>
      </mc:Choice>
      <mc:Fallback>
        <xdr:sp macro="" textlink="">
          <xdr:nvSpPr>
            <xdr:cNvPr id="0" name=""/>
            <xdr:cNvSpPr>
              <a:spLocks noTextEdit="1"/>
            </xdr:cNvSpPr>
          </xdr:nvSpPr>
          <xdr:spPr>
            <a:xfrm>
              <a:off x="790575" y="5419725"/>
              <a:ext cx="7399020" cy="14573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7620</xdr:colOff>
      <xdr:row>11</xdr:row>
      <xdr:rowOff>83820</xdr:rowOff>
    </xdr:from>
    <xdr:to>
      <xdr:col>10</xdr:col>
      <xdr:colOff>287655</xdr:colOff>
      <xdr:row>18</xdr:row>
      <xdr:rowOff>135255</xdr:rowOff>
    </xdr:to>
    <mc:AlternateContent xmlns:mc="http://schemas.openxmlformats.org/markup-compatibility/2006">
      <mc:Choice xmlns:tsle="http://schemas.microsoft.com/office/drawing/2012/timeslicer" Requires="tsle">
        <xdr:graphicFrame macro="">
          <xdr:nvGraphicFramePr>
            <xdr:cNvPr id="3" name="Date">
              <a:extLst>
                <a:ext uri="{FF2B5EF4-FFF2-40B4-BE49-F238E27FC236}">
                  <a16:creationId xmlns:a16="http://schemas.microsoft.com/office/drawing/2014/main" id="{CCF7030C-D093-A21C-E4C7-4C6BA9A32321}"/>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5895975" y="2076450"/>
              <a:ext cx="3322320" cy="1312545"/>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548640</xdr:colOff>
      <xdr:row>1</xdr:row>
      <xdr:rowOff>129540</xdr:rowOff>
    </xdr:from>
    <xdr:to>
      <xdr:col>29</xdr:col>
      <xdr:colOff>167640</xdr:colOff>
      <xdr:row>25</xdr:row>
      <xdr:rowOff>30480</xdr:rowOff>
    </xdr:to>
    <xdr:graphicFrame macro="">
      <xdr:nvGraphicFramePr>
        <xdr:cNvPr id="2" name="Chart 1">
          <a:extLst>
            <a:ext uri="{FF2B5EF4-FFF2-40B4-BE49-F238E27FC236}">
              <a16:creationId xmlns:a16="http://schemas.microsoft.com/office/drawing/2014/main" id="{94514D81-D135-4A21-8E00-E5F90B7A93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281940</xdr:colOff>
      <xdr:row>7</xdr:row>
      <xdr:rowOff>114300</xdr:rowOff>
    </xdr:from>
    <xdr:to>
      <xdr:col>11</xdr:col>
      <xdr:colOff>167640</xdr:colOff>
      <xdr:row>21</xdr:row>
      <xdr:rowOff>129540</xdr:rowOff>
    </xdr:to>
    <mc:AlternateContent xmlns:mc="http://schemas.openxmlformats.org/markup-compatibility/2006">
      <mc:Choice xmlns:a14="http://schemas.microsoft.com/office/drawing/2010/main" Requires="a14">
        <xdr:graphicFrame macro="">
          <xdr:nvGraphicFramePr>
            <xdr:cNvPr id="2" name="Day of the Week">
              <a:extLst>
                <a:ext uri="{FF2B5EF4-FFF2-40B4-BE49-F238E27FC236}">
                  <a16:creationId xmlns:a16="http://schemas.microsoft.com/office/drawing/2014/main" id="{8F96F547-5CB8-37AD-2F81-2B75E937E75E}"/>
                </a:ext>
              </a:extLst>
            </xdr:cNvPr>
            <xdr:cNvGraphicFramePr/>
          </xdr:nvGraphicFramePr>
          <xdr:xfrm>
            <a:off x="0" y="0"/>
            <a:ext cx="0" cy="0"/>
          </xdr:xfrm>
          <a:graphic>
            <a:graphicData uri="http://schemas.microsoft.com/office/drawing/2010/slicer">
              <sle:slicer xmlns:sle="http://schemas.microsoft.com/office/drawing/2010/slicer" name="Day of the Week"/>
            </a:graphicData>
          </a:graphic>
        </xdr:graphicFrame>
      </mc:Choice>
      <mc:Fallback>
        <xdr:sp macro="" textlink="">
          <xdr:nvSpPr>
            <xdr:cNvPr id="0" name=""/>
            <xdr:cNvSpPr>
              <a:spLocks noTextEdit="1"/>
            </xdr:cNvSpPr>
          </xdr:nvSpPr>
          <xdr:spPr>
            <a:xfrm>
              <a:off x="4638675" y="1381125"/>
              <a:ext cx="2933700" cy="25527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281940</xdr:colOff>
      <xdr:row>10</xdr:row>
      <xdr:rowOff>15240</xdr:rowOff>
    </xdr:from>
    <xdr:to>
      <xdr:col>15</xdr:col>
      <xdr:colOff>876300</xdr:colOff>
      <xdr:row>25</xdr:row>
      <xdr:rowOff>15240</xdr:rowOff>
    </xdr:to>
    <xdr:graphicFrame macro="">
      <xdr:nvGraphicFramePr>
        <xdr:cNvPr id="3" name="Chart 2">
          <a:extLst>
            <a:ext uri="{FF2B5EF4-FFF2-40B4-BE49-F238E27FC236}">
              <a16:creationId xmlns:a16="http://schemas.microsoft.com/office/drawing/2014/main" id="{953CA839-4B66-9347-DA03-DDD12B4D2B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13</xdr:col>
      <xdr:colOff>198520</xdr:colOff>
      <xdr:row>29</xdr:row>
      <xdr:rowOff>159620</xdr:rowOff>
    </xdr:from>
    <xdr:to>
      <xdr:col>26</xdr:col>
      <xdr:colOff>441158</xdr:colOff>
      <xdr:row>50</xdr:row>
      <xdr:rowOff>160421</xdr:rowOff>
    </xdr:to>
    <xdr:graphicFrame macro="">
      <xdr:nvGraphicFramePr>
        <xdr:cNvPr id="2" name="Chart 1">
          <a:extLst>
            <a:ext uri="{FF2B5EF4-FFF2-40B4-BE49-F238E27FC236}">
              <a16:creationId xmlns:a16="http://schemas.microsoft.com/office/drawing/2014/main" id="{47BCFC96-0C75-0833-BA56-D1BBBDD09C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05.444181018516" createdVersion="8" refreshedVersion="8" minRefreshableVersion="3" recordCount="580" xr:uid="{F5529678-4F08-42CE-8870-EBEBFEE61EF1}">
  <cacheSource type="worksheet">
    <worksheetSource name="Table1"/>
  </cacheSource>
  <cacheFields count="12">
    <cacheField name="Year" numFmtId="0">
      <sharedItems containsSemiMixedTypes="0" containsString="0" containsNumber="1" containsInteger="1" minValue="2023" maxValue="2023"/>
    </cacheField>
    <cacheField name="Month - name" numFmtId="0">
      <sharedItems count="12">
        <s v="January"/>
        <s v="February"/>
        <s v="March"/>
        <s v="April"/>
        <s v="May"/>
        <s v="June"/>
        <s v="July"/>
        <s v="August"/>
        <s v="September"/>
        <s v="October"/>
        <s v="November"/>
        <s v="December"/>
      </sharedItems>
      <fieldGroup par="11"/>
    </cacheField>
    <cacheField name="Month -sequence" numFmtId="0">
      <sharedItems containsSemiMixedTypes="0" containsString="0" containsNumber="1" containsInteger="1" minValue="1" maxValue="1"/>
    </cacheField>
    <cacheField name="Date" numFmtId="14">
      <sharedItems containsSemiMixedTypes="0" containsNonDate="0" containsDate="1" containsString="0" minDate="2023-01-31T00:00:00" maxDate="2024-01-01T00:00:00" count="12">
        <d v="2023-01-31T00:00:00"/>
        <d v="2023-02-28T00:00:00"/>
        <d v="2023-03-31T00:00:00"/>
        <d v="2023-04-30T00:00:00"/>
        <d v="2023-05-31T00:00:00"/>
        <d v="2023-06-30T00:00:00"/>
        <d v="2023-07-31T00:00:00"/>
        <d v="2023-08-31T00:00:00"/>
        <d v="2023-09-30T00:00:00"/>
        <d v="2023-10-31T00:00:00"/>
        <d v="2023-11-30T00:00:00"/>
        <d v="2023-12-31T00:00:00"/>
      </sharedItems>
    </cacheField>
    <cacheField name="Business Line" numFmtId="0">
      <sharedItems count="3">
        <s v="Nutrition and Food Supplements "/>
        <s v="Sports equipment"/>
        <s v="Sportswear"/>
      </sharedItems>
    </cacheField>
    <cacheField name="Amount, $" numFmtId="0">
      <sharedItems containsSemiMixedTypes="0" containsString="0" containsNumber="1" containsInteger="1" minValue="-234000" maxValue="750000"/>
    </cacheField>
    <cacheField name="Expense subgroup" numFmtId="0">
      <sharedItems containsBlank="1" count="13">
        <m/>
        <s v="Rent"/>
        <s v="Equipment"/>
        <s v="Marketing"/>
        <s v="Payroll"/>
        <s v="R&amp;D"/>
        <s v="Other"/>
        <s v="Materials"/>
        <s v="Packaging"/>
        <s v="Shipping"/>
        <s v="Sales"/>
        <s v="Labor"/>
        <s v="Interest and tax"/>
      </sharedItems>
    </cacheField>
    <cacheField name="Revenue / Expense Group" numFmtId="0">
      <sharedItems count="6">
        <s v="Sales"/>
        <s v="Consulting and professional services"/>
        <s v="Other income"/>
        <s v="Opex"/>
        <s v="COGS"/>
        <s v="Interest and tax"/>
      </sharedItems>
    </cacheField>
    <cacheField name="Revenue or expense" numFmtId="0">
      <sharedItems count="2">
        <s v="Revenue"/>
        <s v="Expense"/>
      </sharedItems>
    </cacheField>
    <cacheField name="Revenue Group" numFmtId="0">
      <sharedItems count="2">
        <s v="Revenue"/>
        <s v=""/>
      </sharedItems>
    </cacheField>
    <cacheField name="Expense Group" numFmtId="0">
      <sharedItems count="2">
        <s v=""/>
        <s v="Expense"/>
      </sharedItems>
    </cacheField>
    <cacheField name="Month - name2" numFmtId="0" databaseField="0">
      <fieldGroup base="1">
        <discretePr count="12">
          <x v="0"/>
          <x v="0"/>
          <x v="0"/>
          <x v="1"/>
          <x v="1"/>
          <x v="1"/>
          <x v="2"/>
          <x v="2"/>
          <x v="2"/>
          <x v="3"/>
          <x v="3"/>
          <x v="3"/>
        </discretePr>
        <groupItems count="4">
          <s v="Group1"/>
          <s v="Group2"/>
          <s v="Group3"/>
          <s v="Group4"/>
        </groupItems>
      </fieldGroup>
    </cacheField>
  </cacheFields>
  <extLst>
    <ext xmlns:x14="http://schemas.microsoft.com/office/spreadsheetml/2009/9/main" uri="{725AE2AE-9491-48be-B2B4-4EB974FC3084}">
      <x14:pivotCacheDefinition pivotCacheId="7945686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25.625400115743" createdVersion="8" refreshedVersion="8" minRefreshableVersion="3" recordCount="112" xr:uid="{88EC252D-7EBA-4F28-9027-26093DFB1BEA}">
  <cacheSource type="worksheet">
    <worksheetSource ref="B3:L115" sheet="Revenue_only Table"/>
  </cacheSource>
  <cacheFields count="11">
    <cacheField name="Year" numFmtId="0">
      <sharedItems containsSemiMixedTypes="0" containsString="0" containsNumber="1" containsInteger="1" minValue="2023" maxValue="2023"/>
    </cacheField>
    <cacheField name="Month - name" numFmtId="0">
      <sharedItems/>
    </cacheField>
    <cacheField name="Month -sequence" numFmtId="0">
      <sharedItems containsSemiMixedTypes="0" containsString="0" containsNumber="1" containsInteger="1" minValue="1" maxValue="1"/>
    </cacheField>
    <cacheField name="Date" numFmtId="14">
      <sharedItems containsSemiMixedTypes="0" containsNonDate="0" containsDate="1" containsString="0" minDate="2023-01-31T00:00:00" maxDate="2024-01-01T00:00:00"/>
    </cacheField>
    <cacheField name="Day" numFmtId="14">
      <sharedItems/>
    </cacheField>
    <cacheField name="Day of the Week" numFmtId="14">
      <sharedItems/>
    </cacheField>
    <cacheField name="Business Line" numFmtId="0">
      <sharedItems/>
    </cacheField>
    <cacheField name="Amount, $" numFmtId="0">
      <sharedItems containsSemiMixedTypes="0" containsString="0" containsNumber="1" containsInteger="1" minValue="1200" maxValue="750000"/>
    </cacheField>
    <cacheField name="Revenue / Expense Group" numFmtId="0">
      <sharedItems count="3">
        <s v="Sales"/>
        <s v="Consulting and professional services"/>
        <s v="Other income"/>
      </sharedItems>
    </cacheField>
    <cacheField name="Revenue or expense" numFmtId="0">
      <sharedItems/>
    </cacheField>
    <cacheField name="Revenue Group" numFmtId="0">
      <sharedItems count="1">
        <s v="Revenue"/>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koyejo Dada" refreshedDate="45525.625941782404" createdVersion="8" refreshedVersion="8" minRefreshableVersion="3" recordCount="216" xr:uid="{33345E4A-CEF7-4E46-8619-795E5CC4E282}">
  <cacheSource type="worksheet">
    <worksheetSource ref="A4:K220" sheet="OPEX"/>
  </cacheSource>
  <cacheFields count="11">
    <cacheField name="Year" numFmtId="0">
      <sharedItems containsSemiMixedTypes="0" containsString="0" containsNumber="1" containsInteger="1" minValue="2023" maxValue="2023"/>
    </cacheField>
    <cacheField name="Month - name" numFmtId="0">
      <sharedItems/>
    </cacheField>
    <cacheField name="Month -sequence" numFmtId="0">
      <sharedItems containsSemiMixedTypes="0" containsString="0" containsNumber="1" containsInteger="1" minValue="1" maxValue="1"/>
    </cacheField>
    <cacheField name="Date" numFmtId="14">
      <sharedItems containsSemiMixedTypes="0" containsNonDate="0" containsDate="1" containsString="0" minDate="2023-01-31T00:00:00" maxDate="2024-01-01T00:00:00"/>
    </cacheField>
    <cacheField name="Day" numFmtId="14">
      <sharedItems/>
    </cacheField>
    <cacheField name="Day of the Week" numFmtId="14">
      <sharedItems/>
    </cacheField>
    <cacheField name="Business Line" numFmtId="0">
      <sharedItems/>
    </cacheField>
    <cacheField name="Amount, $" numFmtId="0">
      <sharedItems containsSemiMixedTypes="0" containsString="0" containsNumber="1" containsInteger="1" minValue="-72000" maxValue="-600"/>
    </cacheField>
    <cacheField name="Expense subgroup" numFmtId="0">
      <sharedItems/>
    </cacheField>
    <cacheField name="Revenue / Expense Group" numFmtId="0">
      <sharedItems count="1">
        <s v="Opex"/>
      </sharedItems>
    </cacheField>
    <cacheField name="Revenue or expense"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ekoyejo Dada" refreshedDate="45526.376312037035" backgroundQuery="1" createdVersion="8" refreshedVersion="8" minRefreshableVersion="3" recordCount="0" supportSubquery="1" supportAdvancedDrill="1" xr:uid="{9A5AD036-907A-45A9-B745-4D436C607958}">
  <cacheSource type="external" connectionId="1"/>
  <cacheFields count="2">
    <cacheField name="[Table1].[Day of the Week].[Day of the Week]" caption="Day of the Week" numFmtId="0" hierarchy="18" level="1">
      <sharedItems count="7">
        <s v="Friday"/>
        <s v="Monday"/>
        <s v="Saturday"/>
        <s v="Sunday"/>
        <s v="Thursday"/>
        <s v="Tuesday"/>
        <s v="Wednesday"/>
      </sharedItems>
    </cacheField>
    <cacheField name="[Measures].[Sum of Amount, $ 2]" caption="Sum of Amount, $ 2" numFmtId="0" hierarchy="30" level="32767"/>
  </cacheFields>
  <cacheHierarchies count="31">
    <cacheHierarchy uniqueName="[Range].[Year]" caption="Year" attribute="1" defaultMemberUniqueName="[Range].[Year].[All]" allUniqueName="[Range].[Year].[All]" dimensionUniqueName="[Range]" displayFolder="" count="2" memberValueDatatype="20" unbalanced="0"/>
    <cacheHierarchy uniqueName="[Range].[Month - name]" caption="Month - name" attribute="1" defaultMemberUniqueName="[Range].[Month - name].[All]" allUniqueName="[Range].[Month - name].[All]" dimensionUniqueName="[Range]" displayFolder="" count="2" memberValueDatatype="130" unbalanced="0"/>
    <cacheHierarchy uniqueName="[Range].[Month -sequence]" caption="Month -sequence" attribute="1" defaultMemberUniqueName="[Range].[Month -sequence].[All]" allUniqueName="[Range].[Month -sequence].[All]" dimensionUniqueName="[Range]" displayFolder="" count="2" memberValueDatatype="20" unbalanced="0"/>
    <cacheHierarchy uniqueName="[Range].[Date]" caption="Date" attribute="1" time="1" defaultMemberUniqueName="[Range].[Date].[All]" allUniqueName="[Range].[Date].[All]" dimensionUniqueName="[Range]" displayFolder="" count="2" memberValueDatatype="7" unbalanced="0"/>
    <cacheHierarchy uniqueName="[Range].[Day]" caption="Day" attribute="1" defaultMemberUniqueName="[Range].[Day].[All]" allUniqueName="[Range].[Day].[All]" dimensionUniqueName="[Range]" displayFolder="" count="2" memberValueDatatype="130" unbalanced="0"/>
    <cacheHierarchy uniqueName="[Range].[Day of the Week]" caption="Day of the Week" attribute="1" defaultMemberUniqueName="[Range].[Day of the Week].[All]" allUniqueName="[Range].[Day of the Week].[All]" dimensionUniqueName="[Range]" displayFolder="" count="2" memberValueDatatype="130" unbalanced="0"/>
    <cacheHierarchy uniqueName="[Range].[Business Line]" caption="Business Line" attribute="1" defaultMemberUniqueName="[Range].[Business Line].[All]" allUniqueName="[Range].[Business Line].[All]" dimensionUniqueName="[Range]" displayFolder="" count="2" memberValueDatatype="130" unbalanced="0"/>
    <cacheHierarchy uniqueName="[Range].[Amount, $]" caption="Amount, $" attribute="1" defaultMemberUniqueName="[Range].[Amount, $].[All]" allUniqueName="[Range].[Amount, $].[All]" dimensionUniqueName="[Range]" displayFolder="" count="2" memberValueDatatype="20" unbalanced="0"/>
    <cacheHierarchy uniqueName="[Range].[Expense subgroup]" caption="Expense subgroup" attribute="1" defaultMemberUniqueName="[Range].[Expense subgroup].[All]" allUniqueName="[Range].[Expense subgroup].[All]" dimensionUniqueName="[Range]" displayFolder="" count="2" memberValueDatatype="130" unbalanced="0"/>
    <cacheHierarchy uniqueName="[Range].[Revenue / Expense Group]" caption="Revenue / Expense Group" attribute="1" defaultMemberUniqueName="[Range].[Revenue / Expense Group].[All]" allUniqueName="[Range].[Revenue / Expense Group].[All]" dimensionUniqueName="[Range]" displayFolder="" count="2" memberValueDatatype="130" unbalanced="0"/>
    <cacheHierarchy uniqueName="[Range].[Revenue or expense]" caption="Revenue or expense" attribute="1" defaultMemberUniqueName="[Range].[Revenue or expense].[All]" allUniqueName="[Range].[Revenue or expense].[All]" dimensionUniqueName="[Range]" displayFolder="" count="2" memberValueDatatype="130" unbalanced="0"/>
    <cacheHierarchy uniqueName="[Range].[Expense Group]" caption="Expense Group" attribute="1" defaultMemberUniqueName="[Range].[Expense Group].[All]" allUniqueName="[Range].[Expense Group].[All]" dimensionUniqueName="[Range]" displayFolder="" count="2" memberValueDatatype="130" unbalanced="0"/>
    <cacheHierarchy uniqueName="[Table1].[Year]" caption="Year" attribute="1" defaultMemberUniqueName="[Table1].[Year].[All]" allUniqueName="[Table1].[Year].[All]" dimensionUniqueName="[Table1]" displayFolder="" count="2" memberValueDatatype="20" unbalanced="0"/>
    <cacheHierarchy uniqueName="[Table1].[Month - name]" caption="Month - name" attribute="1" defaultMemberUniqueName="[Table1].[Month - name].[All]" allUniqueName="[Table1].[Month - name].[All]" dimensionUniqueName="[Table1]" displayFolder="" count="2" memberValueDatatype="130" unbalanced="0"/>
    <cacheHierarchy uniqueName="[Table1].[Quarter]" caption="Quarter" attribute="1" defaultMemberUniqueName="[Table1].[Quarter].[All]" allUniqueName="[Table1].[Quarter].[All]" dimensionUniqueName="[Table1]" displayFolder="" count="2" memberValueDatatype="130" unbalanced="0"/>
    <cacheHierarchy uniqueName="[Table1].[Month -sequence]" caption="Month -sequence" attribute="1" defaultMemberUniqueName="[Table1].[Month -sequence].[All]" allUniqueName="[Table1].[Month -sequence].[All]" dimensionUniqueName="[Table1]" displayFolder="" count="2" memberValueDatatype="20" unbalanced="0"/>
    <cacheHierarchy uniqueName="[Table1].[Date]" caption="Date" attribute="1" time="1" defaultMemberUniqueName="[Table1].[Date].[All]" allUniqueName="[Table1].[Date].[All]" dimensionUniqueName="[Table1]" displayFolder="" count="2" memberValueDatatype="7" unbalanced="0"/>
    <cacheHierarchy uniqueName="[Table1].[Day]" caption="Day" attribute="1" defaultMemberUniqueName="[Table1].[Day].[All]" allUniqueName="[Table1].[Day].[All]" dimensionUniqueName="[Table1]" displayFolder="" count="2" memberValueDatatype="130" unbalanced="0"/>
    <cacheHierarchy uniqueName="[Table1].[Day of the Week]" caption="Day of the Week" attribute="1" defaultMemberUniqueName="[Table1].[Day of the Week].[All]" allUniqueName="[Table1].[Day of the Week].[All]" dimensionUniqueName="[Table1]" displayFolder="" count="2" memberValueDatatype="130" unbalanced="0">
      <fieldsUsage count="2">
        <fieldUsage x="-1"/>
        <fieldUsage x="0"/>
      </fieldsUsage>
    </cacheHierarchy>
    <cacheHierarchy uniqueName="[Table1].[Business Line]" caption="Business Line" attribute="1" defaultMemberUniqueName="[Table1].[Business Line].[All]" allUniqueName="[Table1].[Business Line].[All]" dimensionUniqueName="[Table1]" displayFolder="" count="2" memberValueDatatype="130" unbalanced="0"/>
    <cacheHierarchy uniqueName="[Table1].[Amount, $]" caption="Amount, $" attribute="1" defaultMemberUniqueName="[Table1].[Amount, $].[All]" allUniqueName="[Table1].[Amount, $].[All]" dimensionUniqueName="[Table1]" displayFolder="" count="2" memberValueDatatype="20" unbalanced="0"/>
    <cacheHierarchy uniqueName="[Table1].[Expense subgroup]" caption="Expense subgroup" attribute="1" defaultMemberUniqueName="[Table1].[Expense subgroup].[All]" allUniqueName="[Table1].[Expense subgroup].[All]" dimensionUniqueName="[Table1]" displayFolder="" count="2" memberValueDatatype="130" unbalanced="0"/>
    <cacheHierarchy uniqueName="[Table1].[Revenue / Expense Group]" caption="Revenue / Expense Group" attribute="1" defaultMemberUniqueName="[Table1].[Revenue / Expense Group].[All]" allUniqueName="[Table1].[Revenue / Expense Group].[All]" dimensionUniqueName="[Table1]" displayFolder="" count="2" memberValueDatatype="130" unbalanced="0"/>
    <cacheHierarchy uniqueName="[Table1].[Revenue or expense]" caption="Revenue or expense" attribute="1" defaultMemberUniqueName="[Table1].[Revenue or expense].[All]" allUniqueName="[Table1].[Revenue or expense].[All]" dimensionUniqueName="[Table1]" displayFolder="" count="2" memberValueDatatype="130" unbalanced="0"/>
    <cacheHierarchy uniqueName="[Table1].[Revenue Group]" caption="Revenue Group" attribute="1" defaultMemberUniqueName="[Table1].[Revenue Group].[All]" allUniqueName="[Table1].[Revenue Group].[All]" dimensionUniqueName="[Table1]" displayFolder="" count="2" memberValueDatatype="130" unbalanced="0"/>
    <cacheHierarchy uniqueName="[Table1].[Expense Group]" caption="Expense Group" attribute="1" defaultMemberUniqueName="[Table1].[Expense Group].[All]" allUniqueName="[Table1].[Expense Group].[All]" dimensionUniqueName="[Table1]" displayFolder="" count="2" memberValueDatatype="130" unbalanced="0"/>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 caption="Sum of Amount, $" measure="1" displayFolder="" measureGroup="Range" count="0" hidden="1">
      <extLst>
        <ext xmlns:x15="http://schemas.microsoft.com/office/spreadsheetml/2010/11/main" uri="{B97F6D7D-B522-45F9-BDA1-12C45D357490}">
          <x15:cacheHierarchy aggregatedColumn="7"/>
        </ext>
      </extLst>
    </cacheHierarchy>
    <cacheHierarchy uniqueName="[Measures].[Sum of Amount, $ 2]" caption="Sum of Amount, $ 2" measure="1" displayFolder="" measureGroup="Table1" count="0" oneField="1" hidden="1">
      <fieldsUsage count="1">
        <fieldUsage x="1"/>
      </fieldsUsage>
      <extLst>
        <ext xmlns:x15="http://schemas.microsoft.com/office/spreadsheetml/2010/11/main" uri="{B97F6D7D-B522-45F9-BDA1-12C45D357490}">
          <x15:cacheHierarchy aggregatedColumn="2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ekoyejo Dada" refreshedDate="45526.376314236113" backgroundQuery="1" createdVersion="8" refreshedVersion="8" minRefreshableVersion="3" recordCount="0" supportSubquery="1" supportAdvancedDrill="1" xr:uid="{5E535276-DC16-44CE-9F39-BC2FB1CC2121}">
  <cacheSource type="external" connectionId="1"/>
  <cacheFields count="3">
    <cacheField name="[Table1].[Quarter].[Quarter]" caption="Quarter" numFmtId="0" hierarchy="14" level="1">
      <sharedItems count="4">
        <s v="1st Quarter"/>
        <s v="2nd Quarter"/>
        <s v="3rd Quarter"/>
        <s v="4th Quarter"/>
      </sharedItems>
    </cacheField>
    <cacheField name="[Measures].[Sum of Amount, $ 2]" caption="Sum of Amount, $ 2" numFmtId="0" hierarchy="30" level="32767"/>
    <cacheField name="[Table1].[Day of the Week].[Day of the Week]" caption="Day of the Week" numFmtId="0" hierarchy="18" level="1">
      <sharedItems containsSemiMixedTypes="0" containsNonDate="0" containsString="0"/>
    </cacheField>
  </cacheFields>
  <cacheHierarchies count="31">
    <cacheHierarchy uniqueName="[Range].[Year]" caption="Year" attribute="1" defaultMemberUniqueName="[Range].[Year].[All]" allUniqueName="[Range].[Year].[All]" dimensionUniqueName="[Range]" displayFolder="" count="0" memberValueDatatype="20" unbalanced="0"/>
    <cacheHierarchy uniqueName="[Range].[Month - name]" caption="Month - name" attribute="1" defaultMemberUniqueName="[Range].[Month - name].[All]" allUniqueName="[Range].[Month - name].[All]" dimensionUniqueName="[Range]" displayFolder="" count="0" memberValueDatatype="130" unbalanced="0"/>
    <cacheHierarchy uniqueName="[Range].[Month -sequence]" caption="Month -sequence" attribute="1" defaultMemberUniqueName="[Range].[Month -sequence].[All]" allUniqueName="[Range].[Month -sequence].[All]" dimensionUniqueName="[Rang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Day]" caption="Day" attribute="1" defaultMemberUniqueName="[Range].[Day].[All]" allUniqueName="[Range].[Day].[All]" dimensionUniqueName="[Range]" displayFolder="" count="0" memberValueDatatype="130" unbalanced="0"/>
    <cacheHierarchy uniqueName="[Range].[Day of the Week]" caption="Day of the Week" attribute="1" defaultMemberUniqueName="[Range].[Day of the Week].[All]" allUniqueName="[Range].[Day of the Week].[All]" dimensionUniqueName="[Range]" displayFolder="" count="0" memberValueDatatype="130" unbalanced="0"/>
    <cacheHierarchy uniqueName="[Range].[Business Line]" caption="Business Line" attribute="1" defaultMemberUniqueName="[Range].[Business Line].[All]" allUniqueName="[Range].[Business Line].[All]" dimensionUniqueName="[Range]" displayFolder="" count="0" memberValueDatatype="130" unbalanced="0"/>
    <cacheHierarchy uniqueName="[Range].[Amount, $]" caption="Amount, $" attribute="1" defaultMemberUniqueName="[Range].[Amount, $].[All]" allUniqueName="[Range].[Amount, $].[All]" dimensionUniqueName="[Range]" displayFolder="" count="0" memberValueDatatype="20" unbalanced="0"/>
    <cacheHierarchy uniqueName="[Range].[Expense subgroup]" caption="Expense subgroup" attribute="1" defaultMemberUniqueName="[Range].[Expense subgroup].[All]" allUniqueName="[Range].[Expense subgroup].[All]" dimensionUniqueName="[Range]" displayFolder="" count="0" memberValueDatatype="130" unbalanced="0"/>
    <cacheHierarchy uniqueName="[Range].[Revenue / Expense Group]" caption="Revenue / Expense Group" attribute="1" defaultMemberUniqueName="[Range].[Revenue / Expense Group].[All]" allUniqueName="[Range].[Revenue / Expense Group].[All]" dimensionUniqueName="[Range]" displayFolder="" count="0" memberValueDatatype="130" unbalanced="0"/>
    <cacheHierarchy uniqueName="[Range].[Revenue or expense]" caption="Revenue or expense" attribute="1" defaultMemberUniqueName="[Range].[Revenue or expense].[All]" allUniqueName="[Range].[Revenue or expense].[All]" dimensionUniqueName="[Range]" displayFolder="" count="0" memberValueDatatype="130" unbalanced="0"/>
    <cacheHierarchy uniqueName="[Range].[Expense Group]" caption="Expense Group" attribute="1" defaultMemberUniqueName="[Range].[Expense Group].[All]" allUniqueName="[Range].[Expense Group].[All]" dimensionUniqueName="[Range]" displayFolder="" count="0" memberValueDatatype="130" unbalanced="0"/>
    <cacheHierarchy uniqueName="[Table1].[Year]" caption="Year" attribute="1" defaultMemberUniqueName="[Table1].[Year].[All]" allUniqueName="[Table1].[Year].[All]" dimensionUniqueName="[Table1]" displayFolder="" count="0" memberValueDatatype="20" unbalanced="0"/>
    <cacheHierarchy uniqueName="[Table1].[Month - name]" caption="Month - name" attribute="1" defaultMemberUniqueName="[Table1].[Month - name].[All]" allUniqueName="[Table1].[Month - name].[All]" dimensionUniqueName="[Table1]" displayFolder="" count="0" memberValueDatatype="130" unbalanced="0"/>
    <cacheHierarchy uniqueName="[Table1].[Quarter]" caption="Quarter" attribute="1" defaultMemberUniqueName="[Table1].[Quarter].[All]" allUniqueName="[Table1].[Quarter].[All]" dimensionUniqueName="[Table1]" displayFolder="" count="2" memberValueDatatype="130" unbalanced="0">
      <fieldsUsage count="2">
        <fieldUsage x="-1"/>
        <fieldUsage x="0"/>
      </fieldsUsage>
    </cacheHierarchy>
    <cacheHierarchy uniqueName="[Table1].[Month -sequence]" caption="Month -sequence" attribute="1" defaultMemberUniqueName="[Table1].[Month -sequence].[All]" allUniqueName="[Table1].[Month -sequence].[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Day]" caption="Day" attribute="1" defaultMemberUniqueName="[Table1].[Day].[All]" allUniqueName="[Table1].[Day].[All]" dimensionUniqueName="[Table1]" displayFolder="" count="0" memberValueDatatype="130" unbalanced="0"/>
    <cacheHierarchy uniqueName="[Table1].[Day of the Week]" caption="Day of the Week" attribute="1" defaultMemberUniqueName="[Table1].[Day of the Week].[All]" allUniqueName="[Table1].[Day of the Week].[All]" dimensionUniqueName="[Table1]" displayFolder="" count="2" memberValueDatatype="130" unbalanced="0">
      <fieldsUsage count="2">
        <fieldUsage x="-1"/>
        <fieldUsage x="2"/>
      </fieldsUsage>
    </cacheHierarchy>
    <cacheHierarchy uniqueName="[Table1].[Business Line]" caption="Business Line" attribute="1" defaultMemberUniqueName="[Table1].[Business Line].[All]" allUniqueName="[Table1].[Business Line].[All]" dimensionUniqueName="[Table1]" displayFolder="" count="0" memberValueDatatype="130" unbalanced="0"/>
    <cacheHierarchy uniqueName="[Table1].[Amount, $]" caption="Amount, $" attribute="1" defaultMemberUniqueName="[Table1].[Amount, $].[All]" allUniqueName="[Table1].[Amount, $].[All]" dimensionUniqueName="[Table1]" displayFolder="" count="0" memberValueDatatype="20" unbalanced="0"/>
    <cacheHierarchy uniqueName="[Table1].[Expense subgroup]" caption="Expense subgroup" attribute="1" defaultMemberUniqueName="[Table1].[Expense subgroup].[All]" allUniqueName="[Table1].[Expense subgroup].[All]" dimensionUniqueName="[Table1]" displayFolder="" count="0" memberValueDatatype="130" unbalanced="0"/>
    <cacheHierarchy uniqueName="[Table1].[Revenue / Expense Group]" caption="Revenue / Expense Group" attribute="1" defaultMemberUniqueName="[Table1].[Revenue / Expense Group].[All]" allUniqueName="[Table1].[Revenue / Expense Group].[All]" dimensionUniqueName="[Table1]" displayFolder="" count="0" memberValueDatatype="130" unbalanced="0"/>
    <cacheHierarchy uniqueName="[Table1].[Revenue or expense]" caption="Revenue or expense" attribute="1" defaultMemberUniqueName="[Table1].[Revenue or expense].[All]" allUniqueName="[Table1].[Revenue or expense].[All]" dimensionUniqueName="[Table1]" displayFolder="" count="0" memberValueDatatype="130" unbalanced="0"/>
    <cacheHierarchy uniqueName="[Table1].[Revenue Group]" caption="Revenue Group" attribute="1" defaultMemberUniqueName="[Table1].[Revenue Group].[All]" allUniqueName="[Table1].[Revenue Group].[All]" dimensionUniqueName="[Table1]" displayFolder="" count="0" memberValueDatatype="130" unbalanced="0"/>
    <cacheHierarchy uniqueName="[Table1].[Expense Group]" caption="Expense Group" attribute="1" defaultMemberUniqueName="[Table1].[Expense Group].[All]" allUniqueName="[Table1].[Expense Group].[All]" dimensionUniqueName="[Table1]" displayFolder="" count="0" memberValueDatatype="130" unbalanced="0"/>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 caption="Sum of Amount, $" measure="1" displayFolder="" measureGroup="Range" count="0" hidden="1">
      <extLst>
        <ext xmlns:x15="http://schemas.microsoft.com/office/spreadsheetml/2010/11/main" uri="{B97F6D7D-B522-45F9-BDA1-12C45D357490}">
          <x15:cacheHierarchy aggregatedColumn="7"/>
        </ext>
      </extLst>
    </cacheHierarchy>
    <cacheHierarchy uniqueName="[Measures].[Sum of Amount, $ 2]" caption="Sum of Amount, $ 2" measure="1" displayFolder="" measureGroup="Table1" count="0" oneField="1" hidden="1">
      <fieldsUsage count="1">
        <fieldUsage x="1"/>
      </fieldsUsage>
      <extLst>
        <ext xmlns:x15="http://schemas.microsoft.com/office/spreadsheetml/2010/11/main" uri="{B97F6D7D-B522-45F9-BDA1-12C45D357490}">
          <x15:cacheHierarchy aggregatedColumn="2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ekoyejo Dada" refreshedDate="45526.376318055554" backgroundQuery="1" createdVersion="8" refreshedVersion="8" minRefreshableVersion="3" recordCount="0" supportSubquery="1" supportAdvancedDrill="1" xr:uid="{1BEF52FC-A4A5-45B5-A419-DF2B4CA42BAF}">
  <cacheSource type="external" connectionId="1"/>
  <cacheFields count="4">
    <cacheField name="[Measures].[Sum of Amount, $]" caption="Sum of Amount, $" numFmtId="0" hierarchy="29" level="32767"/>
    <cacheField name="[Range].[Expense subgroup].[Expense subgroup]" caption="Expense subgroup" numFmtId="0" hierarchy="8" level="1">
      <sharedItems count="12">
        <s v="Labor"/>
        <s v="Materials"/>
        <s v="Other"/>
        <s v="Packaging"/>
        <s v="Sales"/>
        <s v="Shipping"/>
        <s v="Interest and tax"/>
        <s v="Equipment"/>
        <s v="Marketing"/>
        <s v="Payroll"/>
        <s v="R&amp;D"/>
        <s v="Rent"/>
      </sharedItems>
    </cacheField>
    <cacheField name="[Range].[Revenue / Expense Group].[Revenue / Expense Group]" caption="Revenue / Expense Group" numFmtId="0" hierarchy="9" level="1">
      <sharedItems count="3">
        <s v="COGS"/>
        <s v="Interest and tax"/>
        <s v="Opex"/>
      </sharedItems>
    </cacheField>
    <cacheField name="[Table1].[Day of the Week].[Day of the Week]" caption="Day of the Week" numFmtId="0" hierarchy="18" level="1">
      <sharedItems containsSemiMixedTypes="0" containsNonDate="0" containsString="0"/>
    </cacheField>
  </cacheFields>
  <cacheHierarchies count="31">
    <cacheHierarchy uniqueName="[Range].[Year]" caption="Year" attribute="1" defaultMemberUniqueName="[Range].[Year].[All]" allUniqueName="[Range].[Year].[All]" dimensionUniqueName="[Range]" displayFolder="" count="0" memberValueDatatype="20" unbalanced="0"/>
    <cacheHierarchy uniqueName="[Range].[Month - name]" caption="Month - name" attribute="1" defaultMemberUniqueName="[Range].[Month - name].[All]" allUniqueName="[Range].[Month - name].[All]" dimensionUniqueName="[Range]" displayFolder="" count="0" memberValueDatatype="130" unbalanced="0"/>
    <cacheHierarchy uniqueName="[Range].[Month -sequence]" caption="Month -sequence" attribute="1" defaultMemberUniqueName="[Range].[Month -sequence].[All]" allUniqueName="[Range].[Month -sequence].[All]" dimensionUniqueName="[Rang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Day]" caption="Day" attribute="1" defaultMemberUniqueName="[Range].[Day].[All]" allUniqueName="[Range].[Day].[All]" dimensionUniqueName="[Range]" displayFolder="" count="0" memberValueDatatype="130" unbalanced="0"/>
    <cacheHierarchy uniqueName="[Range].[Day of the Week]" caption="Day of the Week" attribute="1" defaultMemberUniqueName="[Range].[Day of the Week].[All]" allUniqueName="[Range].[Day of the Week].[All]" dimensionUniqueName="[Range]" displayFolder="" count="0" memberValueDatatype="130" unbalanced="0"/>
    <cacheHierarchy uniqueName="[Range].[Business Line]" caption="Business Line" attribute="1" defaultMemberUniqueName="[Range].[Business Line].[All]" allUniqueName="[Range].[Business Line].[All]" dimensionUniqueName="[Range]" displayFolder="" count="0" memberValueDatatype="130" unbalanced="0"/>
    <cacheHierarchy uniqueName="[Range].[Amount, $]" caption="Amount, $" attribute="1" defaultMemberUniqueName="[Range].[Amount, $].[All]" allUniqueName="[Range].[Amount, $].[All]" dimensionUniqueName="[Range]" displayFolder="" count="0" memberValueDatatype="20" unbalanced="0"/>
    <cacheHierarchy uniqueName="[Range].[Expense subgroup]" caption="Expense subgroup" attribute="1" defaultMemberUniqueName="[Range].[Expense subgroup].[All]" allUniqueName="[Range].[Expense subgroup].[All]" dimensionUniqueName="[Range]" displayFolder="" count="2" memberValueDatatype="130" unbalanced="0">
      <fieldsUsage count="2">
        <fieldUsage x="-1"/>
        <fieldUsage x="1"/>
      </fieldsUsage>
    </cacheHierarchy>
    <cacheHierarchy uniqueName="[Range].[Revenue / Expense Group]" caption="Revenue / Expense Group" attribute="1" defaultMemberUniqueName="[Range].[Revenue / Expense Group].[All]" allUniqueName="[Range].[Revenue / Expense Group].[All]" dimensionUniqueName="[Range]" displayFolder="" count="2" memberValueDatatype="130" unbalanced="0">
      <fieldsUsage count="2">
        <fieldUsage x="-1"/>
        <fieldUsage x="2"/>
      </fieldsUsage>
    </cacheHierarchy>
    <cacheHierarchy uniqueName="[Range].[Revenue or expense]" caption="Revenue or expense" attribute="1" defaultMemberUniqueName="[Range].[Revenue or expense].[All]" allUniqueName="[Range].[Revenue or expense].[All]" dimensionUniqueName="[Range]" displayFolder="" count="0" memberValueDatatype="130" unbalanced="0"/>
    <cacheHierarchy uniqueName="[Range].[Expense Group]" caption="Expense Group" attribute="1" defaultMemberUniqueName="[Range].[Expense Group].[All]" allUniqueName="[Range].[Expense Group].[All]" dimensionUniqueName="[Range]" displayFolder="" count="0" memberValueDatatype="130" unbalanced="0"/>
    <cacheHierarchy uniqueName="[Table1].[Year]" caption="Year" attribute="1" defaultMemberUniqueName="[Table1].[Year].[All]" allUniqueName="[Table1].[Year].[All]" dimensionUniqueName="[Table1]" displayFolder="" count="0" memberValueDatatype="20" unbalanced="0"/>
    <cacheHierarchy uniqueName="[Table1].[Month - name]" caption="Month - name" attribute="1" defaultMemberUniqueName="[Table1].[Month - name].[All]" allUniqueName="[Table1].[Month - name].[All]" dimensionUniqueName="[Table1]" displayFolder="" count="0" memberValueDatatype="130" unbalanced="0"/>
    <cacheHierarchy uniqueName="[Table1].[Quarter]" caption="Quarter" attribute="1" defaultMemberUniqueName="[Table1].[Quarter].[All]" allUniqueName="[Table1].[Quarter].[All]" dimensionUniqueName="[Table1]" displayFolder="" count="0" memberValueDatatype="130" unbalanced="0"/>
    <cacheHierarchy uniqueName="[Table1].[Month -sequence]" caption="Month -sequence" attribute="1" defaultMemberUniqueName="[Table1].[Month -sequence].[All]" allUniqueName="[Table1].[Month -sequence].[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Day]" caption="Day" attribute="1" defaultMemberUniqueName="[Table1].[Day].[All]" allUniqueName="[Table1].[Day].[All]" dimensionUniqueName="[Table1]" displayFolder="" count="0" memberValueDatatype="130" unbalanced="0"/>
    <cacheHierarchy uniqueName="[Table1].[Day of the Week]" caption="Day of the Week" attribute="1" defaultMemberUniqueName="[Table1].[Day of the Week].[All]" allUniqueName="[Table1].[Day of the Week].[All]" dimensionUniqueName="[Table1]" displayFolder="" count="2" memberValueDatatype="130" unbalanced="0">
      <fieldsUsage count="2">
        <fieldUsage x="-1"/>
        <fieldUsage x="3"/>
      </fieldsUsage>
    </cacheHierarchy>
    <cacheHierarchy uniqueName="[Table1].[Business Line]" caption="Business Line" attribute="1" defaultMemberUniqueName="[Table1].[Business Line].[All]" allUniqueName="[Table1].[Business Line].[All]" dimensionUniqueName="[Table1]" displayFolder="" count="0" memberValueDatatype="130" unbalanced="0"/>
    <cacheHierarchy uniqueName="[Table1].[Amount, $]" caption="Amount, $" attribute="1" defaultMemberUniqueName="[Table1].[Amount, $].[All]" allUniqueName="[Table1].[Amount, $].[All]" dimensionUniqueName="[Table1]" displayFolder="" count="0" memberValueDatatype="20" unbalanced="0"/>
    <cacheHierarchy uniqueName="[Table1].[Expense subgroup]" caption="Expense subgroup" attribute="1" defaultMemberUniqueName="[Table1].[Expense subgroup].[All]" allUniqueName="[Table1].[Expense subgroup].[All]" dimensionUniqueName="[Table1]" displayFolder="" count="0" memberValueDatatype="130" unbalanced="0"/>
    <cacheHierarchy uniqueName="[Table1].[Revenue / Expense Group]" caption="Revenue / Expense Group" attribute="1" defaultMemberUniqueName="[Table1].[Revenue / Expense Group].[All]" allUniqueName="[Table1].[Revenue / Expense Group].[All]" dimensionUniqueName="[Table1]" displayFolder="" count="0" memberValueDatatype="130" unbalanced="0"/>
    <cacheHierarchy uniqueName="[Table1].[Revenue or expense]" caption="Revenue or expense" attribute="1" defaultMemberUniqueName="[Table1].[Revenue or expense].[All]" allUniqueName="[Table1].[Revenue or expense].[All]" dimensionUniqueName="[Table1]" displayFolder="" count="0" memberValueDatatype="130" unbalanced="0"/>
    <cacheHierarchy uniqueName="[Table1].[Revenue Group]" caption="Revenue Group" attribute="1" defaultMemberUniqueName="[Table1].[Revenue Group].[All]" allUniqueName="[Table1].[Revenue Group].[All]" dimensionUniqueName="[Table1]" displayFolder="" count="0" memberValueDatatype="130" unbalanced="0"/>
    <cacheHierarchy uniqueName="[Table1].[Expense Group]" caption="Expense Group" attribute="1" defaultMemberUniqueName="[Table1].[Expense Group].[All]" allUniqueName="[Table1].[Expense Group].[All]" dimensionUniqueName="[Table1]" displayFolder="" count="0" memberValueDatatype="130" unbalanced="0"/>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 caption="Sum of Amount, $"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Amount, $ 2]" caption="Sum of Amount, $ 2" measure="1" displayFolder="" measureGroup="Table1" count="0" hidden="1">
      <extLst>
        <ext xmlns:x15="http://schemas.microsoft.com/office/spreadsheetml/2010/11/main" uri="{B97F6D7D-B522-45F9-BDA1-12C45D357490}">
          <x15:cacheHierarchy aggregatedColumn="2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ekoyejo Dada" refreshedDate="45526.376321064818" backgroundQuery="1" createdVersion="8" refreshedVersion="8" minRefreshableVersion="3" recordCount="0" supportSubquery="1" supportAdvancedDrill="1" xr:uid="{C06D096F-6C07-40CD-946D-6A96C342E734}">
  <cacheSource type="external" connectionId="1"/>
  <cacheFields count="4">
    <cacheField name="[Measures].[Sum of Amount, $]" caption="Sum of Amount, $" numFmtId="0" hierarchy="29" level="32767"/>
    <cacheField name="[Range].[Expense subgroup].[Expense subgroup]" caption="Expense subgroup" numFmtId="0" hierarchy="8" level="1">
      <sharedItems count="12">
        <s v="Labor"/>
        <s v="Materials"/>
        <s v="Other"/>
        <s v="Packaging"/>
        <s v="Sales"/>
        <s v="Shipping"/>
        <s v="Interest and tax"/>
        <s v="Equipment"/>
        <s v="Marketing"/>
        <s v="Payroll"/>
        <s v="R&amp;D"/>
        <s v="Rent"/>
      </sharedItems>
    </cacheField>
    <cacheField name="[Range].[Revenue / Expense Group].[Revenue / Expense Group]" caption="Revenue / Expense Group" numFmtId="0" hierarchy="9" level="1">
      <sharedItems count="3">
        <s v="COGS"/>
        <s v="Interest and tax"/>
        <s v="Opex"/>
      </sharedItems>
    </cacheField>
    <cacheField name="[Table1].[Day of the Week].[Day of the Week]" caption="Day of the Week" numFmtId="0" hierarchy="18" level="1">
      <sharedItems containsSemiMixedTypes="0" containsNonDate="0" containsString="0"/>
    </cacheField>
  </cacheFields>
  <cacheHierarchies count="31">
    <cacheHierarchy uniqueName="[Range].[Year]" caption="Year" attribute="1" defaultMemberUniqueName="[Range].[Year].[All]" allUniqueName="[Range].[Year].[All]" dimensionUniqueName="[Range]" displayFolder="" count="0" memberValueDatatype="20" unbalanced="0"/>
    <cacheHierarchy uniqueName="[Range].[Month - name]" caption="Month - name" attribute="1" defaultMemberUniqueName="[Range].[Month - name].[All]" allUniqueName="[Range].[Month - name].[All]" dimensionUniqueName="[Range]" displayFolder="" count="0" memberValueDatatype="130" unbalanced="0"/>
    <cacheHierarchy uniqueName="[Range].[Month -sequence]" caption="Month -sequence" attribute="1" defaultMemberUniqueName="[Range].[Month -sequence].[All]" allUniqueName="[Range].[Month -sequence].[All]" dimensionUniqueName="[Rang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Day]" caption="Day" attribute="1" defaultMemberUniqueName="[Range].[Day].[All]" allUniqueName="[Range].[Day].[All]" dimensionUniqueName="[Range]" displayFolder="" count="0" memberValueDatatype="130" unbalanced="0"/>
    <cacheHierarchy uniqueName="[Range].[Day of the Week]" caption="Day of the Week" attribute="1" defaultMemberUniqueName="[Range].[Day of the Week].[All]" allUniqueName="[Range].[Day of the Week].[All]" dimensionUniqueName="[Range]" displayFolder="" count="0" memberValueDatatype="130" unbalanced="0"/>
    <cacheHierarchy uniqueName="[Range].[Business Line]" caption="Business Line" attribute="1" defaultMemberUniqueName="[Range].[Business Line].[All]" allUniqueName="[Range].[Business Line].[All]" dimensionUniqueName="[Range]" displayFolder="" count="0" memberValueDatatype="130" unbalanced="0"/>
    <cacheHierarchy uniqueName="[Range].[Amount, $]" caption="Amount, $" attribute="1" defaultMemberUniqueName="[Range].[Amount, $].[All]" allUniqueName="[Range].[Amount, $].[All]" dimensionUniqueName="[Range]" displayFolder="" count="0" memberValueDatatype="20" unbalanced="0"/>
    <cacheHierarchy uniqueName="[Range].[Expense subgroup]" caption="Expense subgroup" attribute="1" defaultMemberUniqueName="[Range].[Expense subgroup].[All]" allUniqueName="[Range].[Expense subgroup].[All]" dimensionUniqueName="[Range]" displayFolder="" count="2" memberValueDatatype="130" unbalanced="0">
      <fieldsUsage count="2">
        <fieldUsage x="-1"/>
        <fieldUsage x="1"/>
      </fieldsUsage>
    </cacheHierarchy>
    <cacheHierarchy uniqueName="[Range].[Revenue / Expense Group]" caption="Revenue / Expense Group" attribute="1" defaultMemberUniqueName="[Range].[Revenue / Expense Group].[All]" allUniqueName="[Range].[Revenue / Expense Group].[All]" dimensionUniqueName="[Range]" displayFolder="" count="2" memberValueDatatype="130" unbalanced="0">
      <fieldsUsage count="2">
        <fieldUsage x="-1"/>
        <fieldUsage x="2"/>
      </fieldsUsage>
    </cacheHierarchy>
    <cacheHierarchy uniqueName="[Range].[Revenue or expense]" caption="Revenue or expense" attribute="1" defaultMemberUniqueName="[Range].[Revenue or expense].[All]" allUniqueName="[Range].[Revenue or expense].[All]" dimensionUniqueName="[Range]" displayFolder="" count="0" memberValueDatatype="130" unbalanced="0"/>
    <cacheHierarchy uniqueName="[Range].[Expense Group]" caption="Expense Group" attribute="1" defaultMemberUniqueName="[Range].[Expense Group].[All]" allUniqueName="[Range].[Expense Group].[All]" dimensionUniqueName="[Range]" displayFolder="" count="0" memberValueDatatype="130" unbalanced="0"/>
    <cacheHierarchy uniqueName="[Table1].[Year]" caption="Year" attribute="1" defaultMemberUniqueName="[Table1].[Year].[All]" allUniqueName="[Table1].[Year].[All]" dimensionUniqueName="[Table1]" displayFolder="" count="0" memberValueDatatype="20" unbalanced="0"/>
    <cacheHierarchy uniqueName="[Table1].[Month - name]" caption="Month - name" attribute="1" defaultMemberUniqueName="[Table1].[Month - name].[All]" allUniqueName="[Table1].[Month - name].[All]" dimensionUniqueName="[Table1]" displayFolder="" count="0" memberValueDatatype="130" unbalanced="0"/>
    <cacheHierarchy uniqueName="[Table1].[Quarter]" caption="Quarter" attribute="1" defaultMemberUniqueName="[Table1].[Quarter].[All]" allUniqueName="[Table1].[Quarter].[All]" dimensionUniqueName="[Table1]" displayFolder="" count="0" memberValueDatatype="130" unbalanced="0"/>
    <cacheHierarchy uniqueName="[Table1].[Month -sequence]" caption="Month -sequence" attribute="1" defaultMemberUniqueName="[Table1].[Month -sequence].[All]" allUniqueName="[Table1].[Month -sequence].[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Day]" caption="Day" attribute="1" defaultMemberUniqueName="[Table1].[Day].[All]" allUniqueName="[Table1].[Day].[All]" dimensionUniqueName="[Table1]" displayFolder="" count="0" memberValueDatatype="130" unbalanced="0"/>
    <cacheHierarchy uniqueName="[Table1].[Day of the Week]" caption="Day of the Week" attribute="1" defaultMemberUniqueName="[Table1].[Day of the Week].[All]" allUniqueName="[Table1].[Day of the Week].[All]" dimensionUniqueName="[Table1]" displayFolder="" count="2" memberValueDatatype="130" unbalanced="0">
      <fieldsUsage count="2">
        <fieldUsage x="-1"/>
        <fieldUsage x="3"/>
      </fieldsUsage>
    </cacheHierarchy>
    <cacheHierarchy uniqueName="[Table1].[Business Line]" caption="Business Line" attribute="1" defaultMemberUniqueName="[Table1].[Business Line].[All]" allUniqueName="[Table1].[Business Line].[All]" dimensionUniqueName="[Table1]" displayFolder="" count="0" memberValueDatatype="130" unbalanced="0"/>
    <cacheHierarchy uniqueName="[Table1].[Amount, $]" caption="Amount, $" attribute="1" defaultMemberUniqueName="[Table1].[Amount, $].[All]" allUniqueName="[Table1].[Amount, $].[All]" dimensionUniqueName="[Table1]" displayFolder="" count="0" memberValueDatatype="20" unbalanced="0"/>
    <cacheHierarchy uniqueName="[Table1].[Expense subgroup]" caption="Expense subgroup" attribute="1" defaultMemberUniqueName="[Table1].[Expense subgroup].[All]" allUniqueName="[Table1].[Expense subgroup].[All]" dimensionUniqueName="[Table1]" displayFolder="" count="0" memberValueDatatype="130" unbalanced="0"/>
    <cacheHierarchy uniqueName="[Table1].[Revenue / Expense Group]" caption="Revenue / Expense Group" attribute="1" defaultMemberUniqueName="[Table1].[Revenue / Expense Group].[All]" allUniqueName="[Table1].[Revenue / Expense Group].[All]" dimensionUniqueName="[Table1]" displayFolder="" count="0" memberValueDatatype="130" unbalanced="0"/>
    <cacheHierarchy uniqueName="[Table1].[Revenue or expense]" caption="Revenue or expense" attribute="1" defaultMemberUniqueName="[Table1].[Revenue or expense].[All]" allUniqueName="[Table1].[Revenue or expense].[All]" dimensionUniqueName="[Table1]" displayFolder="" count="0" memberValueDatatype="130" unbalanced="0"/>
    <cacheHierarchy uniqueName="[Table1].[Revenue Group]" caption="Revenue Group" attribute="1" defaultMemberUniqueName="[Table1].[Revenue Group].[All]" allUniqueName="[Table1].[Revenue Group].[All]" dimensionUniqueName="[Table1]" displayFolder="" count="0" memberValueDatatype="130" unbalanced="0"/>
    <cacheHierarchy uniqueName="[Table1].[Expense Group]" caption="Expense Group" attribute="1" defaultMemberUniqueName="[Table1].[Expense Group].[All]" allUniqueName="[Table1].[Expense Group].[All]" dimensionUniqueName="[Table1]" displayFolder="" count="0" memberValueDatatype="130" unbalanced="0"/>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 caption="Sum of Amount, $"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Amount, $ 2]" caption="Sum of Amount, $ 2" measure="1" displayFolder="" measureGroup="Table1" count="0" hidden="1">
      <extLst>
        <ext xmlns:x15="http://schemas.microsoft.com/office/spreadsheetml/2010/11/main" uri="{B97F6D7D-B522-45F9-BDA1-12C45D357490}">
          <x15:cacheHierarchy aggregatedColumn="2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ekoyejo Dada" refreshedDate="45526.376322222219" backgroundQuery="1" createdVersion="8" refreshedVersion="8" minRefreshableVersion="3" recordCount="0" supportSubquery="1" supportAdvancedDrill="1" xr:uid="{C58EEF31-6714-4881-8BCA-AAF50CA457E1}">
  <cacheSource type="external" connectionId="1"/>
  <cacheFields count="3">
    <cacheField name="[Table1].[Quarter].[Quarter]" caption="Quarter" numFmtId="0" hierarchy="14" level="1">
      <sharedItems count="4">
        <s v="1st Quarter"/>
        <s v="2nd Quarter"/>
        <s v="3rd Quarter"/>
        <s v="4th Quarter"/>
      </sharedItems>
    </cacheField>
    <cacheField name="[Measures].[Sum of Amount, $ 2]" caption="Sum of Amount, $ 2" numFmtId="0" hierarchy="30" level="32767"/>
    <cacheField name="[Table1].[Day of the Week].[Day of the Week]" caption="Day of the Week" numFmtId="0" hierarchy="18" level="1">
      <sharedItems containsSemiMixedTypes="0" containsNonDate="0" containsString="0"/>
    </cacheField>
  </cacheFields>
  <cacheHierarchies count="31">
    <cacheHierarchy uniqueName="[Range].[Year]" caption="Year" attribute="1" defaultMemberUniqueName="[Range].[Year].[All]" allUniqueName="[Range].[Year].[All]" dimensionUniqueName="[Range]" displayFolder="" count="0" memberValueDatatype="20" unbalanced="0"/>
    <cacheHierarchy uniqueName="[Range].[Month - name]" caption="Month - name" attribute="1" defaultMemberUniqueName="[Range].[Month - name].[All]" allUniqueName="[Range].[Month - name].[All]" dimensionUniqueName="[Range]" displayFolder="" count="0" memberValueDatatype="130" unbalanced="0"/>
    <cacheHierarchy uniqueName="[Range].[Month -sequence]" caption="Month -sequence" attribute="1" defaultMemberUniqueName="[Range].[Month -sequence].[All]" allUniqueName="[Range].[Month -sequence].[All]" dimensionUniqueName="[Rang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Day]" caption="Day" attribute="1" defaultMemberUniqueName="[Range].[Day].[All]" allUniqueName="[Range].[Day].[All]" dimensionUniqueName="[Range]" displayFolder="" count="0" memberValueDatatype="130" unbalanced="0"/>
    <cacheHierarchy uniqueName="[Range].[Day of the Week]" caption="Day of the Week" attribute="1" defaultMemberUniqueName="[Range].[Day of the Week].[All]" allUniqueName="[Range].[Day of the Week].[All]" dimensionUniqueName="[Range]" displayFolder="" count="0" memberValueDatatype="130" unbalanced="0"/>
    <cacheHierarchy uniqueName="[Range].[Business Line]" caption="Business Line" attribute="1" defaultMemberUniqueName="[Range].[Business Line].[All]" allUniqueName="[Range].[Business Line].[All]" dimensionUniqueName="[Range]" displayFolder="" count="0" memberValueDatatype="130" unbalanced="0"/>
    <cacheHierarchy uniqueName="[Range].[Amount, $]" caption="Amount, $" attribute="1" defaultMemberUniqueName="[Range].[Amount, $].[All]" allUniqueName="[Range].[Amount, $].[All]" dimensionUniqueName="[Range]" displayFolder="" count="0" memberValueDatatype="20" unbalanced="0"/>
    <cacheHierarchy uniqueName="[Range].[Expense subgroup]" caption="Expense subgroup" attribute="1" defaultMemberUniqueName="[Range].[Expense subgroup].[All]" allUniqueName="[Range].[Expense subgroup].[All]" dimensionUniqueName="[Range]" displayFolder="" count="0" memberValueDatatype="130" unbalanced="0"/>
    <cacheHierarchy uniqueName="[Range].[Revenue / Expense Group]" caption="Revenue / Expense Group" attribute="1" defaultMemberUniqueName="[Range].[Revenue / Expense Group].[All]" allUniqueName="[Range].[Revenue / Expense Group].[All]" dimensionUniqueName="[Range]" displayFolder="" count="0" memberValueDatatype="130" unbalanced="0"/>
    <cacheHierarchy uniqueName="[Range].[Revenue or expense]" caption="Revenue or expense" attribute="1" defaultMemberUniqueName="[Range].[Revenue or expense].[All]" allUniqueName="[Range].[Revenue or expense].[All]" dimensionUniqueName="[Range]" displayFolder="" count="0" memberValueDatatype="130" unbalanced="0"/>
    <cacheHierarchy uniqueName="[Range].[Expense Group]" caption="Expense Group" attribute="1" defaultMemberUniqueName="[Range].[Expense Group].[All]" allUniqueName="[Range].[Expense Group].[All]" dimensionUniqueName="[Range]" displayFolder="" count="0" memberValueDatatype="130" unbalanced="0"/>
    <cacheHierarchy uniqueName="[Table1].[Year]" caption="Year" attribute="1" defaultMemberUniqueName="[Table1].[Year].[All]" allUniqueName="[Table1].[Year].[All]" dimensionUniqueName="[Table1]" displayFolder="" count="0" memberValueDatatype="20" unbalanced="0"/>
    <cacheHierarchy uniqueName="[Table1].[Month - name]" caption="Month - name" attribute="1" defaultMemberUniqueName="[Table1].[Month - name].[All]" allUniqueName="[Table1].[Month - name].[All]" dimensionUniqueName="[Table1]" displayFolder="" count="0" memberValueDatatype="130" unbalanced="0"/>
    <cacheHierarchy uniqueName="[Table1].[Quarter]" caption="Quarter" attribute="1" defaultMemberUniqueName="[Table1].[Quarter].[All]" allUniqueName="[Table1].[Quarter].[All]" dimensionUniqueName="[Table1]" displayFolder="" count="2" memberValueDatatype="130" unbalanced="0">
      <fieldsUsage count="2">
        <fieldUsage x="-1"/>
        <fieldUsage x="0"/>
      </fieldsUsage>
    </cacheHierarchy>
    <cacheHierarchy uniqueName="[Table1].[Month -sequence]" caption="Month -sequence" attribute="1" defaultMemberUniqueName="[Table1].[Month -sequence].[All]" allUniqueName="[Table1].[Month -sequence].[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Day]" caption="Day" attribute="1" defaultMemberUniqueName="[Table1].[Day].[All]" allUniqueName="[Table1].[Day].[All]" dimensionUniqueName="[Table1]" displayFolder="" count="0" memberValueDatatype="130" unbalanced="0"/>
    <cacheHierarchy uniqueName="[Table1].[Day of the Week]" caption="Day of the Week" attribute="1" defaultMemberUniqueName="[Table1].[Day of the Week].[All]" allUniqueName="[Table1].[Day of the Week].[All]" dimensionUniqueName="[Table1]" displayFolder="" count="2" memberValueDatatype="130" unbalanced="0">
      <fieldsUsage count="2">
        <fieldUsage x="-1"/>
        <fieldUsage x="2"/>
      </fieldsUsage>
    </cacheHierarchy>
    <cacheHierarchy uniqueName="[Table1].[Business Line]" caption="Business Line" attribute="1" defaultMemberUniqueName="[Table1].[Business Line].[All]" allUniqueName="[Table1].[Business Line].[All]" dimensionUniqueName="[Table1]" displayFolder="" count="0" memberValueDatatype="130" unbalanced="0"/>
    <cacheHierarchy uniqueName="[Table1].[Amount, $]" caption="Amount, $" attribute="1" defaultMemberUniqueName="[Table1].[Amount, $].[All]" allUniqueName="[Table1].[Amount, $].[All]" dimensionUniqueName="[Table1]" displayFolder="" count="0" memberValueDatatype="20" unbalanced="0"/>
    <cacheHierarchy uniqueName="[Table1].[Expense subgroup]" caption="Expense subgroup" attribute="1" defaultMemberUniqueName="[Table1].[Expense subgroup].[All]" allUniqueName="[Table1].[Expense subgroup].[All]" dimensionUniqueName="[Table1]" displayFolder="" count="0" memberValueDatatype="130" unbalanced="0"/>
    <cacheHierarchy uniqueName="[Table1].[Revenue / Expense Group]" caption="Revenue / Expense Group" attribute="1" defaultMemberUniqueName="[Table1].[Revenue / Expense Group].[All]" allUniqueName="[Table1].[Revenue / Expense Group].[All]" dimensionUniqueName="[Table1]" displayFolder="" count="0" memberValueDatatype="130" unbalanced="0"/>
    <cacheHierarchy uniqueName="[Table1].[Revenue or expense]" caption="Revenue or expense" attribute="1" defaultMemberUniqueName="[Table1].[Revenue or expense].[All]" allUniqueName="[Table1].[Revenue or expense].[All]" dimensionUniqueName="[Table1]" displayFolder="" count="0" memberValueDatatype="130" unbalanced="0"/>
    <cacheHierarchy uniqueName="[Table1].[Revenue Group]" caption="Revenue Group" attribute="1" defaultMemberUniqueName="[Table1].[Revenue Group].[All]" allUniqueName="[Table1].[Revenue Group].[All]" dimensionUniqueName="[Table1]" displayFolder="" count="0" memberValueDatatype="130" unbalanced="0"/>
    <cacheHierarchy uniqueName="[Table1].[Expense Group]" caption="Expense Group" attribute="1" defaultMemberUniqueName="[Table1].[Expense Group].[All]" allUniqueName="[Table1].[Expense Group].[All]" dimensionUniqueName="[Table1]" displayFolder="" count="0" memberValueDatatype="130" unbalanced="0"/>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 caption="Sum of Amount, $" measure="1" displayFolder="" measureGroup="Range" count="0" hidden="1">
      <extLst>
        <ext xmlns:x15="http://schemas.microsoft.com/office/spreadsheetml/2010/11/main" uri="{B97F6D7D-B522-45F9-BDA1-12C45D357490}">
          <x15:cacheHierarchy aggregatedColumn="7"/>
        </ext>
      </extLst>
    </cacheHierarchy>
    <cacheHierarchy uniqueName="[Measures].[Sum of Amount, $ 2]" caption="Sum of Amount, $ 2" measure="1" displayFolder="" measureGroup="Table1" count="0" oneField="1" hidden="1">
      <fieldsUsage count="1">
        <fieldUsage x="1"/>
      </fieldsUsage>
      <extLst>
        <ext xmlns:x15="http://schemas.microsoft.com/office/spreadsheetml/2010/11/main" uri="{B97F6D7D-B522-45F9-BDA1-12C45D357490}">
          <x15:cacheHierarchy aggregatedColumn="2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ekoyejo Dada" refreshedDate="45526.209186574073" backgroundQuery="1" createdVersion="3" refreshedVersion="8" minRefreshableVersion="3" recordCount="0" supportSubquery="1" supportAdvancedDrill="1" xr:uid="{5B8F629E-958B-43C4-889B-066EA6DF88DC}">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Range].[Year]" caption="Year" attribute="1" defaultMemberUniqueName="[Range].[Year].[All]" allUniqueName="[Range].[Year].[All]" dimensionUniqueName="[Range]" displayFolder="" count="0" memberValueDatatype="20" unbalanced="0"/>
    <cacheHierarchy uniqueName="[Range].[Month - name]" caption="Month - name" attribute="1" defaultMemberUniqueName="[Range].[Month - name].[All]" allUniqueName="[Range].[Month - name].[All]" dimensionUniqueName="[Range]" displayFolder="" count="0" memberValueDatatype="130" unbalanced="0"/>
    <cacheHierarchy uniqueName="[Range].[Month -sequence]" caption="Month -sequence" attribute="1" defaultMemberUniqueName="[Range].[Month -sequence].[All]" allUniqueName="[Range].[Month -sequence].[All]" dimensionUniqueName="[Range]" displayFolder="" count="0" memberValueDatatype="20" unbalanced="0"/>
    <cacheHierarchy uniqueName="[Range].[Date]" caption="Date" attribute="1" time="1" defaultMemberUniqueName="[Range].[Date].[All]" allUniqueName="[Range].[Date].[All]" dimensionUniqueName="[Range]" displayFolder="" count="0" memberValueDatatype="7" unbalanced="0"/>
    <cacheHierarchy uniqueName="[Range].[Day]" caption="Day" attribute="1" defaultMemberUniqueName="[Range].[Day].[All]" allUniqueName="[Range].[Day].[All]" dimensionUniqueName="[Range]" displayFolder="" count="0" memberValueDatatype="130" unbalanced="0"/>
    <cacheHierarchy uniqueName="[Range].[Day of the Week]" caption="Day of the Week" attribute="1" defaultMemberUniqueName="[Range].[Day of the Week].[All]" allUniqueName="[Range].[Day of the Week].[All]" dimensionUniqueName="[Range]" displayFolder="" count="0" memberValueDatatype="130" unbalanced="0"/>
    <cacheHierarchy uniqueName="[Range].[Business Line]" caption="Business Line" attribute="1" defaultMemberUniqueName="[Range].[Business Line].[All]" allUniqueName="[Range].[Business Line].[All]" dimensionUniqueName="[Range]" displayFolder="" count="0" memberValueDatatype="130" unbalanced="0"/>
    <cacheHierarchy uniqueName="[Range].[Amount, $]" caption="Amount, $" attribute="1" defaultMemberUniqueName="[Range].[Amount, $].[All]" allUniqueName="[Range].[Amount, $].[All]" dimensionUniqueName="[Range]" displayFolder="" count="0" memberValueDatatype="20" unbalanced="0"/>
    <cacheHierarchy uniqueName="[Range].[Expense subgroup]" caption="Expense subgroup" attribute="1" defaultMemberUniqueName="[Range].[Expense subgroup].[All]" allUniqueName="[Range].[Expense subgroup].[All]" dimensionUniqueName="[Range]" displayFolder="" count="0" memberValueDatatype="130" unbalanced="0"/>
    <cacheHierarchy uniqueName="[Range].[Revenue / Expense Group]" caption="Revenue / Expense Group" attribute="1" defaultMemberUniqueName="[Range].[Revenue / Expense Group].[All]" allUniqueName="[Range].[Revenue / Expense Group].[All]" dimensionUniqueName="[Range]" displayFolder="" count="0" memberValueDatatype="130" unbalanced="0"/>
    <cacheHierarchy uniqueName="[Range].[Revenue or expense]" caption="Revenue or expense" attribute="1" defaultMemberUniqueName="[Range].[Revenue or expense].[All]" allUniqueName="[Range].[Revenue or expense].[All]" dimensionUniqueName="[Range]" displayFolder="" count="0" memberValueDatatype="130" unbalanced="0"/>
    <cacheHierarchy uniqueName="[Range].[Expense Group]" caption="Expense Group" attribute="1" defaultMemberUniqueName="[Range].[Expense Group].[All]" allUniqueName="[Range].[Expense Group].[All]" dimensionUniqueName="[Range]" displayFolder="" count="0" memberValueDatatype="130" unbalanced="0"/>
    <cacheHierarchy uniqueName="[Table1].[Year]" caption="Year" attribute="1" defaultMemberUniqueName="[Table1].[Year].[All]" allUniqueName="[Table1].[Year].[All]" dimensionUniqueName="[Table1]" displayFolder="" count="0" memberValueDatatype="20" unbalanced="0"/>
    <cacheHierarchy uniqueName="[Table1].[Month - name]" caption="Month - name" attribute="1" defaultMemberUniqueName="[Table1].[Month - name].[All]" allUniqueName="[Table1].[Month - name].[All]" dimensionUniqueName="[Table1]" displayFolder="" count="0" memberValueDatatype="130" unbalanced="0"/>
    <cacheHierarchy uniqueName="[Table1].[Quarter]" caption="Quarter" attribute="1" defaultMemberUniqueName="[Table1].[Quarter].[All]" allUniqueName="[Table1].[Quarter].[All]" dimensionUniqueName="[Table1]" displayFolder="" count="0" memberValueDatatype="130" unbalanced="0"/>
    <cacheHierarchy uniqueName="[Table1].[Month -sequence]" caption="Month -sequence" attribute="1" defaultMemberUniqueName="[Table1].[Month -sequence].[All]" allUniqueName="[Table1].[Month -sequence].[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Day]" caption="Day" attribute="1" defaultMemberUniqueName="[Table1].[Day].[All]" allUniqueName="[Table1].[Day].[All]" dimensionUniqueName="[Table1]" displayFolder="" count="0" memberValueDatatype="130" unbalanced="0"/>
    <cacheHierarchy uniqueName="[Table1].[Day of the Week]" caption="Day of the Week" attribute="1" defaultMemberUniqueName="[Table1].[Day of the Week].[All]" allUniqueName="[Table1].[Day of the Week].[All]" dimensionUniqueName="[Table1]" displayFolder="" count="2" memberValueDatatype="130" unbalanced="0"/>
    <cacheHierarchy uniqueName="[Table1].[Business Line]" caption="Business Line" attribute="1" defaultMemberUniqueName="[Table1].[Business Line].[All]" allUniqueName="[Table1].[Business Line].[All]" dimensionUniqueName="[Table1]" displayFolder="" count="0" memberValueDatatype="130" unbalanced="0"/>
    <cacheHierarchy uniqueName="[Table1].[Amount, $]" caption="Amount, $" attribute="1" defaultMemberUniqueName="[Table1].[Amount, $].[All]" allUniqueName="[Table1].[Amount, $].[All]" dimensionUniqueName="[Table1]" displayFolder="" count="0" memberValueDatatype="20" unbalanced="0"/>
    <cacheHierarchy uniqueName="[Table1].[Expense subgroup]" caption="Expense subgroup" attribute="1" defaultMemberUniqueName="[Table1].[Expense subgroup].[All]" allUniqueName="[Table1].[Expense subgroup].[All]" dimensionUniqueName="[Table1]" displayFolder="" count="0" memberValueDatatype="130" unbalanced="0"/>
    <cacheHierarchy uniqueName="[Table1].[Revenue / Expense Group]" caption="Revenue / Expense Group" attribute="1" defaultMemberUniqueName="[Table1].[Revenue / Expense Group].[All]" allUniqueName="[Table1].[Revenue / Expense Group].[All]" dimensionUniqueName="[Table1]" displayFolder="" count="0" memberValueDatatype="130" unbalanced="0"/>
    <cacheHierarchy uniqueName="[Table1].[Revenue or expense]" caption="Revenue or expense" attribute="1" defaultMemberUniqueName="[Table1].[Revenue or expense].[All]" allUniqueName="[Table1].[Revenue or expense].[All]" dimensionUniqueName="[Table1]" displayFolder="" count="0" memberValueDatatype="130" unbalanced="0"/>
    <cacheHierarchy uniqueName="[Table1].[Revenue Group]" caption="Revenue Group" attribute="1" defaultMemberUniqueName="[Table1].[Revenue Group].[All]" allUniqueName="[Table1].[Revenue Group].[All]" dimensionUniqueName="[Table1]" displayFolder="" count="0" memberValueDatatype="130" unbalanced="0"/>
    <cacheHierarchy uniqueName="[Table1].[Expense Group]" caption="Expense Group" attribute="1" defaultMemberUniqueName="[Table1].[Expense Group].[All]" allUniqueName="[Table1].[Expense Group].[All]" dimensionUniqueName="[Table1]" displayFolder="" count="0" memberValueDatatype="130" unbalanced="0"/>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 caption="Sum of Amount, $" measure="1" displayFolder="" measureGroup="Range" count="0" hidden="1">
      <extLst>
        <ext xmlns:x15="http://schemas.microsoft.com/office/spreadsheetml/2010/11/main" uri="{B97F6D7D-B522-45F9-BDA1-12C45D357490}">
          <x15:cacheHierarchy aggregatedColumn="7"/>
        </ext>
      </extLst>
    </cacheHierarchy>
    <cacheHierarchy uniqueName="[Measures].[Sum of Amount, $ 2]" caption="Sum of Amount, $ 2" measure="1" displayFolder="" measureGroup="Table1"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63891297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0">
  <r>
    <n v="2023"/>
    <x v="0"/>
    <n v="1"/>
    <x v="0"/>
    <x v="0"/>
    <n v="153000"/>
    <x v="0"/>
    <x v="0"/>
    <x v="0"/>
    <x v="0"/>
    <x v="0"/>
  </r>
  <r>
    <n v="2023"/>
    <x v="0"/>
    <n v="1"/>
    <x v="0"/>
    <x v="0"/>
    <n v="27000"/>
    <x v="0"/>
    <x v="1"/>
    <x v="0"/>
    <x v="0"/>
    <x v="0"/>
  </r>
  <r>
    <n v="2023"/>
    <x v="0"/>
    <n v="1"/>
    <x v="0"/>
    <x v="0"/>
    <n v="6000"/>
    <x v="0"/>
    <x v="2"/>
    <x v="0"/>
    <x v="0"/>
    <x v="0"/>
  </r>
  <r>
    <n v="2023"/>
    <x v="0"/>
    <n v="1"/>
    <x v="0"/>
    <x v="0"/>
    <n v="-15000"/>
    <x v="1"/>
    <x v="3"/>
    <x v="1"/>
    <x v="1"/>
    <x v="1"/>
  </r>
  <r>
    <n v="2023"/>
    <x v="0"/>
    <n v="1"/>
    <x v="0"/>
    <x v="0"/>
    <n v="-9000"/>
    <x v="2"/>
    <x v="3"/>
    <x v="1"/>
    <x v="1"/>
    <x v="1"/>
  </r>
  <r>
    <n v="2023"/>
    <x v="0"/>
    <n v="1"/>
    <x v="0"/>
    <x v="0"/>
    <n v="-30000"/>
    <x v="3"/>
    <x v="3"/>
    <x v="1"/>
    <x v="1"/>
    <x v="1"/>
  </r>
  <r>
    <n v="2023"/>
    <x v="0"/>
    <n v="1"/>
    <x v="0"/>
    <x v="0"/>
    <n v="-40000"/>
    <x v="4"/>
    <x v="3"/>
    <x v="1"/>
    <x v="1"/>
    <x v="1"/>
  </r>
  <r>
    <n v="2023"/>
    <x v="0"/>
    <n v="1"/>
    <x v="0"/>
    <x v="0"/>
    <n v="-30000"/>
    <x v="5"/>
    <x v="3"/>
    <x v="1"/>
    <x v="1"/>
    <x v="1"/>
  </r>
  <r>
    <n v="2023"/>
    <x v="0"/>
    <n v="1"/>
    <x v="0"/>
    <x v="0"/>
    <n v="-1500"/>
    <x v="6"/>
    <x v="3"/>
    <x v="1"/>
    <x v="1"/>
    <x v="1"/>
  </r>
  <r>
    <n v="2023"/>
    <x v="0"/>
    <n v="1"/>
    <x v="0"/>
    <x v="0"/>
    <n v="-20000"/>
    <x v="7"/>
    <x v="4"/>
    <x v="1"/>
    <x v="1"/>
    <x v="1"/>
  </r>
  <r>
    <n v="2023"/>
    <x v="0"/>
    <n v="1"/>
    <x v="0"/>
    <x v="0"/>
    <n v="-1200"/>
    <x v="8"/>
    <x v="4"/>
    <x v="1"/>
    <x v="1"/>
    <x v="1"/>
  </r>
  <r>
    <n v="2023"/>
    <x v="0"/>
    <n v="1"/>
    <x v="0"/>
    <x v="0"/>
    <n v="-2700"/>
    <x v="9"/>
    <x v="4"/>
    <x v="1"/>
    <x v="1"/>
    <x v="1"/>
  </r>
  <r>
    <n v="2023"/>
    <x v="0"/>
    <n v="1"/>
    <x v="0"/>
    <x v="0"/>
    <n v="-3000"/>
    <x v="10"/>
    <x v="4"/>
    <x v="1"/>
    <x v="1"/>
    <x v="1"/>
  </r>
  <r>
    <n v="2023"/>
    <x v="0"/>
    <n v="1"/>
    <x v="0"/>
    <x v="0"/>
    <n v="-65000"/>
    <x v="11"/>
    <x v="4"/>
    <x v="1"/>
    <x v="1"/>
    <x v="1"/>
  </r>
  <r>
    <n v="2023"/>
    <x v="0"/>
    <n v="1"/>
    <x v="0"/>
    <x v="0"/>
    <n v="-2100"/>
    <x v="6"/>
    <x v="4"/>
    <x v="1"/>
    <x v="1"/>
    <x v="1"/>
  </r>
  <r>
    <n v="2023"/>
    <x v="0"/>
    <n v="1"/>
    <x v="0"/>
    <x v="0"/>
    <n v="-12000"/>
    <x v="12"/>
    <x v="5"/>
    <x v="1"/>
    <x v="1"/>
    <x v="1"/>
  </r>
  <r>
    <n v="2023"/>
    <x v="1"/>
    <n v="1"/>
    <x v="1"/>
    <x v="0"/>
    <n v="22500"/>
    <x v="0"/>
    <x v="1"/>
    <x v="0"/>
    <x v="0"/>
    <x v="0"/>
  </r>
  <r>
    <n v="2023"/>
    <x v="2"/>
    <n v="1"/>
    <x v="2"/>
    <x v="0"/>
    <n v="9000"/>
    <x v="0"/>
    <x v="1"/>
    <x v="0"/>
    <x v="0"/>
    <x v="0"/>
  </r>
  <r>
    <n v="2023"/>
    <x v="1"/>
    <n v="1"/>
    <x v="1"/>
    <x v="0"/>
    <n v="137700"/>
    <x v="0"/>
    <x v="0"/>
    <x v="0"/>
    <x v="0"/>
    <x v="0"/>
  </r>
  <r>
    <n v="2023"/>
    <x v="3"/>
    <n v="1"/>
    <x v="3"/>
    <x v="0"/>
    <n v="13500"/>
    <x v="0"/>
    <x v="1"/>
    <x v="0"/>
    <x v="0"/>
    <x v="0"/>
  </r>
  <r>
    <n v="2023"/>
    <x v="1"/>
    <n v="1"/>
    <x v="1"/>
    <x v="0"/>
    <n v="3000"/>
    <x v="0"/>
    <x v="2"/>
    <x v="0"/>
    <x v="0"/>
    <x v="0"/>
  </r>
  <r>
    <n v="2023"/>
    <x v="1"/>
    <n v="1"/>
    <x v="1"/>
    <x v="0"/>
    <n v="-15000"/>
    <x v="1"/>
    <x v="3"/>
    <x v="1"/>
    <x v="1"/>
    <x v="1"/>
  </r>
  <r>
    <n v="2023"/>
    <x v="1"/>
    <n v="1"/>
    <x v="1"/>
    <x v="0"/>
    <n v="-9000"/>
    <x v="2"/>
    <x v="3"/>
    <x v="1"/>
    <x v="1"/>
    <x v="1"/>
  </r>
  <r>
    <n v="2023"/>
    <x v="1"/>
    <n v="1"/>
    <x v="1"/>
    <x v="0"/>
    <n v="-30000"/>
    <x v="3"/>
    <x v="3"/>
    <x v="1"/>
    <x v="1"/>
    <x v="1"/>
  </r>
  <r>
    <n v="2023"/>
    <x v="1"/>
    <n v="1"/>
    <x v="1"/>
    <x v="0"/>
    <n v="-40000"/>
    <x v="4"/>
    <x v="3"/>
    <x v="1"/>
    <x v="1"/>
    <x v="1"/>
  </r>
  <r>
    <n v="2023"/>
    <x v="1"/>
    <n v="1"/>
    <x v="1"/>
    <x v="0"/>
    <n v="-30000"/>
    <x v="5"/>
    <x v="3"/>
    <x v="1"/>
    <x v="1"/>
    <x v="1"/>
  </r>
  <r>
    <n v="2023"/>
    <x v="1"/>
    <n v="1"/>
    <x v="1"/>
    <x v="0"/>
    <n v="-1500"/>
    <x v="6"/>
    <x v="3"/>
    <x v="1"/>
    <x v="1"/>
    <x v="1"/>
  </r>
  <r>
    <n v="2023"/>
    <x v="1"/>
    <n v="1"/>
    <x v="1"/>
    <x v="0"/>
    <n v="-20000"/>
    <x v="7"/>
    <x v="4"/>
    <x v="1"/>
    <x v="1"/>
    <x v="1"/>
  </r>
  <r>
    <n v="2023"/>
    <x v="1"/>
    <n v="1"/>
    <x v="1"/>
    <x v="0"/>
    <n v="-1200"/>
    <x v="8"/>
    <x v="4"/>
    <x v="1"/>
    <x v="1"/>
    <x v="1"/>
  </r>
  <r>
    <n v="2023"/>
    <x v="1"/>
    <n v="1"/>
    <x v="1"/>
    <x v="0"/>
    <n v="-2400"/>
    <x v="9"/>
    <x v="4"/>
    <x v="1"/>
    <x v="1"/>
    <x v="1"/>
  </r>
  <r>
    <n v="2023"/>
    <x v="1"/>
    <n v="1"/>
    <x v="1"/>
    <x v="0"/>
    <n v="-3000"/>
    <x v="10"/>
    <x v="4"/>
    <x v="1"/>
    <x v="1"/>
    <x v="1"/>
  </r>
  <r>
    <n v="2023"/>
    <x v="1"/>
    <n v="1"/>
    <x v="1"/>
    <x v="0"/>
    <n v="-65000"/>
    <x v="11"/>
    <x v="4"/>
    <x v="1"/>
    <x v="1"/>
    <x v="1"/>
  </r>
  <r>
    <n v="2023"/>
    <x v="1"/>
    <n v="1"/>
    <x v="1"/>
    <x v="0"/>
    <n v="-1800"/>
    <x v="6"/>
    <x v="4"/>
    <x v="1"/>
    <x v="1"/>
    <x v="1"/>
  </r>
  <r>
    <n v="2023"/>
    <x v="1"/>
    <n v="1"/>
    <x v="1"/>
    <x v="0"/>
    <n v="-12000"/>
    <x v="12"/>
    <x v="5"/>
    <x v="1"/>
    <x v="1"/>
    <x v="1"/>
  </r>
  <r>
    <n v="2023"/>
    <x v="4"/>
    <n v="1"/>
    <x v="4"/>
    <x v="0"/>
    <n v="19800"/>
    <x v="0"/>
    <x v="1"/>
    <x v="0"/>
    <x v="0"/>
    <x v="0"/>
  </r>
  <r>
    <n v="2023"/>
    <x v="5"/>
    <n v="1"/>
    <x v="5"/>
    <x v="0"/>
    <n v="16200"/>
    <x v="0"/>
    <x v="1"/>
    <x v="0"/>
    <x v="0"/>
    <x v="0"/>
  </r>
  <r>
    <n v="2023"/>
    <x v="2"/>
    <n v="1"/>
    <x v="2"/>
    <x v="0"/>
    <n v="114750"/>
    <x v="0"/>
    <x v="0"/>
    <x v="0"/>
    <x v="0"/>
    <x v="0"/>
  </r>
  <r>
    <n v="2023"/>
    <x v="6"/>
    <n v="1"/>
    <x v="6"/>
    <x v="0"/>
    <n v="9000"/>
    <x v="0"/>
    <x v="1"/>
    <x v="0"/>
    <x v="0"/>
    <x v="0"/>
  </r>
  <r>
    <n v="2023"/>
    <x v="2"/>
    <n v="1"/>
    <x v="2"/>
    <x v="0"/>
    <n v="3600"/>
    <x v="0"/>
    <x v="2"/>
    <x v="0"/>
    <x v="0"/>
    <x v="0"/>
  </r>
  <r>
    <n v="2023"/>
    <x v="2"/>
    <n v="1"/>
    <x v="2"/>
    <x v="0"/>
    <n v="-15000"/>
    <x v="1"/>
    <x v="3"/>
    <x v="1"/>
    <x v="1"/>
    <x v="1"/>
  </r>
  <r>
    <n v="2023"/>
    <x v="2"/>
    <n v="1"/>
    <x v="2"/>
    <x v="0"/>
    <n v="-9000"/>
    <x v="2"/>
    <x v="3"/>
    <x v="1"/>
    <x v="1"/>
    <x v="1"/>
  </r>
  <r>
    <n v="2023"/>
    <x v="2"/>
    <n v="1"/>
    <x v="2"/>
    <x v="0"/>
    <n v="-15000"/>
    <x v="3"/>
    <x v="3"/>
    <x v="1"/>
    <x v="1"/>
    <x v="1"/>
  </r>
  <r>
    <n v="2023"/>
    <x v="2"/>
    <n v="1"/>
    <x v="2"/>
    <x v="0"/>
    <n v="-40000"/>
    <x v="4"/>
    <x v="3"/>
    <x v="1"/>
    <x v="1"/>
    <x v="1"/>
  </r>
  <r>
    <n v="2023"/>
    <x v="2"/>
    <n v="1"/>
    <x v="2"/>
    <x v="0"/>
    <n v="-30000"/>
    <x v="5"/>
    <x v="3"/>
    <x v="1"/>
    <x v="1"/>
    <x v="1"/>
  </r>
  <r>
    <n v="2023"/>
    <x v="2"/>
    <n v="1"/>
    <x v="2"/>
    <x v="0"/>
    <n v="-900"/>
    <x v="6"/>
    <x v="3"/>
    <x v="1"/>
    <x v="1"/>
    <x v="1"/>
  </r>
  <r>
    <n v="2023"/>
    <x v="2"/>
    <n v="1"/>
    <x v="2"/>
    <x v="0"/>
    <n v="-20000"/>
    <x v="7"/>
    <x v="4"/>
    <x v="1"/>
    <x v="1"/>
    <x v="1"/>
  </r>
  <r>
    <n v="2023"/>
    <x v="2"/>
    <n v="1"/>
    <x v="2"/>
    <x v="0"/>
    <n v="-600"/>
    <x v="8"/>
    <x v="4"/>
    <x v="1"/>
    <x v="1"/>
    <x v="1"/>
  </r>
  <r>
    <n v="2023"/>
    <x v="2"/>
    <n v="1"/>
    <x v="2"/>
    <x v="0"/>
    <n v="-1500"/>
    <x v="9"/>
    <x v="4"/>
    <x v="1"/>
    <x v="1"/>
    <x v="1"/>
  </r>
  <r>
    <n v="2023"/>
    <x v="2"/>
    <n v="1"/>
    <x v="2"/>
    <x v="0"/>
    <n v="-2100"/>
    <x v="10"/>
    <x v="4"/>
    <x v="1"/>
    <x v="1"/>
    <x v="1"/>
  </r>
  <r>
    <n v="2023"/>
    <x v="2"/>
    <n v="1"/>
    <x v="2"/>
    <x v="0"/>
    <n v="-65000"/>
    <x v="11"/>
    <x v="4"/>
    <x v="1"/>
    <x v="1"/>
    <x v="1"/>
  </r>
  <r>
    <n v="2023"/>
    <x v="2"/>
    <n v="1"/>
    <x v="2"/>
    <x v="0"/>
    <n v="-1500"/>
    <x v="6"/>
    <x v="4"/>
    <x v="1"/>
    <x v="1"/>
    <x v="1"/>
  </r>
  <r>
    <n v="2023"/>
    <x v="2"/>
    <n v="1"/>
    <x v="2"/>
    <x v="0"/>
    <n v="-12000"/>
    <x v="12"/>
    <x v="5"/>
    <x v="1"/>
    <x v="1"/>
    <x v="1"/>
  </r>
  <r>
    <n v="2023"/>
    <x v="7"/>
    <n v="1"/>
    <x v="7"/>
    <x v="0"/>
    <n v="90000"/>
    <x v="0"/>
    <x v="1"/>
    <x v="0"/>
    <x v="0"/>
    <x v="0"/>
  </r>
  <r>
    <n v="2023"/>
    <x v="8"/>
    <n v="1"/>
    <x v="8"/>
    <x v="0"/>
    <n v="9000"/>
    <x v="0"/>
    <x v="1"/>
    <x v="0"/>
    <x v="0"/>
    <x v="0"/>
  </r>
  <r>
    <n v="2023"/>
    <x v="3"/>
    <n v="1"/>
    <x v="3"/>
    <x v="0"/>
    <n v="91800"/>
    <x v="0"/>
    <x v="0"/>
    <x v="0"/>
    <x v="0"/>
    <x v="0"/>
  </r>
  <r>
    <n v="2023"/>
    <x v="9"/>
    <n v="1"/>
    <x v="9"/>
    <x v="0"/>
    <n v="10800"/>
    <x v="0"/>
    <x v="1"/>
    <x v="0"/>
    <x v="0"/>
    <x v="0"/>
  </r>
  <r>
    <n v="2023"/>
    <x v="3"/>
    <n v="1"/>
    <x v="3"/>
    <x v="0"/>
    <n v="3300"/>
    <x v="0"/>
    <x v="2"/>
    <x v="0"/>
    <x v="0"/>
    <x v="0"/>
  </r>
  <r>
    <n v="2023"/>
    <x v="3"/>
    <n v="1"/>
    <x v="3"/>
    <x v="0"/>
    <n v="-15000"/>
    <x v="1"/>
    <x v="3"/>
    <x v="1"/>
    <x v="1"/>
    <x v="1"/>
  </r>
  <r>
    <n v="2023"/>
    <x v="3"/>
    <n v="1"/>
    <x v="3"/>
    <x v="0"/>
    <n v="-9000"/>
    <x v="2"/>
    <x v="3"/>
    <x v="1"/>
    <x v="1"/>
    <x v="1"/>
  </r>
  <r>
    <n v="2023"/>
    <x v="3"/>
    <n v="1"/>
    <x v="3"/>
    <x v="0"/>
    <n v="-15000"/>
    <x v="3"/>
    <x v="3"/>
    <x v="1"/>
    <x v="1"/>
    <x v="1"/>
  </r>
  <r>
    <n v="2023"/>
    <x v="3"/>
    <n v="1"/>
    <x v="3"/>
    <x v="0"/>
    <n v="-40000"/>
    <x v="4"/>
    <x v="3"/>
    <x v="1"/>
    <x v="1"/>
    <x v="1"/>
  </r>
  <r>
    <n v="2023"/>
    <x v="3"/>
    <n v="1"/>
    <x v="3"/>
    <x v="0"/>
    <n v="-30000"/>
    <x v="5"/>
    <x v="3"/>
    <x v="1"/>
    <x v="1"/>
    <x v="1"/>
  </r>
  <r>
    <n v="2023"/>
    <x v="3"/>
    <n v="1"/>
    <x v="3"/>
    <x v="0"/>
    <n v="-900"/>
    <x v="6"/>
    <x v="3"/>
    <x v="1"/>
    <x v="1"/>
    <x v="1"/>
  </r>
  <r>
    <n v="2023"/>
    <x v="3"/>
    <n v="1"/>
    <x v="3"/>
    <x v="0"/>
    <n v="-20000"/>
    <x v="7"/>
    <x v="4"/>
    <x v="1"/>
    <x v="1"/>
    <x v="1"/>
  </r>
  <r>
    <n v="2023"/>
    <x v="3"/>
    <n v="1"/>
    <x v="3"/>
    <x v="0"/>
    <n v="-600"/>
    <x v="8"/>
    <x v="4"/>
    <x v="1"/>
    <x v="1"/>
    <x v="1"/>
  </r>
  <r>
    <n v="2023"/>
    <x v="3"/>
    <n v="1"/>
    <x v="3"/>
    <x v="0"/>
    <n v="-1500"/>
    <x v="9"/>
    <x v="4"/>
    <x v="1"/>
    <x v="1"/>
    <x v="1"/>
  </r>
  <r>
    <n v="2023"/>
    <x v="3"/>
    <n v="1"/>
    <x v="3"/>
    <x v="0"/>
    <n v="-1800"/>
    <x v="10"/>
    <x v="4"/>
    <x v="1"/>
    <x v="1"/>
    <x v="1"/>
  </r>
  <r>
    <n v="2023"/>
    <x v="3"/>
    <n v="1"/>
    <x v="3"/>
    <x v="0"/>
    <n v="-65000"/>
    <x v="11"/>
    <x v="4"/>
    <x v="1"/>
    <x v="1"/>
    <x v="1"/>
  </r>
  <r>
    <n v="2023"/>
    <x v="3"/>
    <n v="1"/>
    <x v="3"/>
    <x v="0"/>
    <n v="-3000"/>
    <x v="6"/>
    <x v="4"/>
    <x v="1"/>
    <x v="1"/>
    <x v="1"/>
  </r>
  <r>
    <n v="2023"/>
    <x v="3"/>
    <n v="1"/>
    <x v="3"/>
    <x v="0"/>
    <n v="-12000"/>
    <x v="12"/>
    <x v="5"/>
    <x v="1"/>
    <x v="1"/>
    <x v="1"/>
  </r>
  <r>
    <n v="2023"/>
    <x v="10"/>
    <n v="1"/>
    <x v="10"/>
    <x v="0"/>
    <n v="10800"/>
    <x v="0"/>
    <x v="1"/>
    <x v="0"/>
    <x v="0"/>
    <x v="0"/>
  </r>
  <r>
    <n v="2023"/>
    <x v="11"/>
    <n v="1"/>
    <x v="11"/>
    <x v="0"/>
    <n v="18900"/>
    <x v="0"/>
    <x v="1"/>
    <x v="0"/>
    <x v="0"/>
    <x v="0"/>
  </r>
  <r>
    <n v="2023"/>
    <x v="4"/>
    <n v="1"/>
    <x v="4"/>
    <x v="0"/>
    <n v="-12000"/>
    <x v="12"/>
    <x v="5"/>
    <x v="1"/>
    <x v="1"/>
    <x v="1"/>
  </r>
  <r>
    <n v="2023"/>
    <x v="4"/>
    <n v="1"/>
    <x v="4"/>
    <x v="0"/>
    <n v="137700"/>
    <x v="0"/>
    <x v="0"/>
    <x v="0"/>
    <x v="0"/>
    <x v="0"/>
  </r>
  <r>
    <n v="2023"/>
    <x v="4"/>
    <n v="1"/>
    <x v="4"/>
    <x v="0"/>
    <n v="1500"/>
    <x v="0"/>
    <x v="2"/>
    <x v="0"/>
    <x v="0"/>
    <x v="0"/>
  </r>
  <r>
    <n v="2023"/>
    <x v="4"/>
    <n v="1"/>
    <x v="4"/>
    <x v="0"/>
    <n v="-15000"/>
    <x v="1"/>
    <x v="3"/>
    <x v="1"/>
    <x v="1"/>
    <x v="1"/>
  </r>
  <r>
    <n v="2023"/>
    <x v="4"/>
    <n v="1"/>
    <x v="4"/>
    <x v="0"/>
    <n v="-11400"/>
    <x v="2"/>
    <x v="3"/>
    <x v="1"/>
    <x v="1"/>
    <x v="1"/>
  </r>
  <r>
    <n v="2023"/>
    <x v="4"/>
    <n v="1"/>
    <x v="4"/>
    <x v="0"/>
    <n v="-30000"/>
    <x v="3"/>
    <x v="3"/>
    <x v="1"/>
    <x v="1"/>
    <x v="1"/>
  </r>
  <r>
    <n v="2023"/>
    <x v="4"/>
    <n v="1"/>
    <x v="4"/>
    <x v="0"/>
    <n v="-40000"/>
    <x v="4"/>
    <x v="3"/>
    <x v="1"/>
    <x v="1"/>
    <x v="1"/>
  </r>
  <r>
    <n v="2023"/>
    <x v="4"/>
    <n v="1"/>
    <x v="4"/>
    <x v="0"/>
    <n v="-30000"/>
    <x v="5"/>
    <x v="3"/>
    <x v="1"/>
    <x v="1"/>
    <x v="1"/>
  </r>
  <r>
    <n v="2023"/>
    <x v="4"/>
    <n v="1"/>
    <x v="4"/>
    <x v="0"/>
    <n v="-1200"/>
    <x v="6"/>
    <x v="3"/>
    <x v="1"/>
    <x v="1"/>
    <x v="1"/>
  </r>
  <r>
    <n v="2023"/>
    <x v="4"/>
    <n v="1"/>
    <x v="4"/>
    <x v="0"/>
    <n v="-20000"/>
    <x v="7"/>
    <x v="4"/>
    <x v="1"/>
    <x v="1"/>
    <x v="1"/>
  </r>
  <r>
    <n v="2023"/>
    <x v="4"/>
    <n v="1"/>
    <x v="4"/>
    <x v="0"/>
    <n v="-1200"/>
    <x v="8"/>
    <x v="4"/>
    <x v="1"/>
    <x v="1"/>
    <x v="1"/>
  </r>
  <r>
    <n v="2023"/>
    <x v="4"/>
    <n v="1"/>
    <x v="4"/>
    <x v="0"/>
    <n v="-2400"/>
    <x v="9"/>
    <x v="4"/>
    <x v="1"/>
    <x v="1"/>
    <x v="1"/>
  </r>
  <r>
    <n v="2023"/>
    <x v="4"/>
    <n v="1"/>
    <x v="4"/>
    <x v="0"/>
    <n v="-2700"/>
    <x v="10"/>
    <x v="4"/>
    <x v="1"/>
    <x v="1"/>
    <x v="1"/>
  </r>
  <r>
    <n v="2023"/>
    <x v="4"/>
    <n v="1"/>
    <x v="4"/>
    <x v="0"/>
    <n v="-65000"/>
    <x v="11"/>
    <x v="4"/>
    <x v="1"/>
    <x v="1"/>
    <x v="1"/>
  </r>
  <r>
    <n v="2023"/>
    <x v="4"/>
    <n v="1"/>
    <x v="4"/>
    <x v="0"/>
    <n v="-3000"/>
    <x v="6"/>
    <x v="4"/>
    <x v="1"/>
    <x v="1"/>
    <x v="1"/>
  </r>
  <r>
    <n v="2023"/>
    <x v="5"/>
    <n v="1"/>
    <x v="5"/>
    <x v="0"/>
    <n v="-12000"/>
    <x v="12"/>
    <x v="5"/>
    <x v="1"/>
    <x v="1"/>
    <x v="1"/>
  </r>
  <r>
    <n v="2023"/>
    <x v="5"/>
    <n v="1"/>
    <x v="5"/>
    <x v="0"/>
    <n v="168300"/>
    <x v="0"/>
    <x v="0"/>
    <x v="0"/>
    <x v="0"/>
    <x v="0"/>
  </r>
  <r>
    <n v="2023"/>
    <x v="5"/>
    <n v="1"/>
    <x v="5"/>
    <x v="0"/>
    <n v="1200"/>
    <x v="0"/>
    <x v="2"/>
    <x v="0"/>
    <x v="0"/>
    <x v="0"/>
  </r>
  <r>
    <n v="2023"/>
    <x v="5"/>
    <n v="1"/>
    <x v="5"/>
    <x v="0"/>
    <n v="-15000"/>
    <x v="1"/>
    <x v="3"/>
    <x v="1"/>
    <x v="1"/>
    <x v="1"/>
  </r>
  <r>
    <n v="2023"/>
    <x v="5"/>
    <n v="1"/>
    <x v="5"/>
    <x v="0"/>
    <n v="-11400"/>
    <x v="2"/>
    <x v="3"/>
    <x v="1"/>
    <x v="1"/>
    <x v="1"/>
  </r>
  <r>
    <n v="2023"/>
    <x v="5"/>
    <n v="1"/>
    <x v="5"/>
    <x v="0"/>
    <n v="-30000"/>
    <x v="3"/>
    <x v="3"/>
    <x v="1"/>
    <x v="1"/>
    <x v="1"/>
  </r>
  <r>
    <n v="2023"/>
    <x v="5"/>
    <n v="1"/>
    <x v="5"/>
    <x v="0"/>
    <n v="-40000"/>
    <x v="4"/>
    <x v="3"/>
    <x v="1"/>
    <x v="1"/>
    <x v="1"/>
  </r>
  <r>
    <n v="2023"/>
    <x v="5"/>
    <n v="1"/>
    <x v="5"/>
    <x v="0"/>
    <n v="-30000"/>
    <x v="5"/>
    <x v="3"/>
    <x v="1"/>
    <x v="1"/>
    <x v="1"/>
  </r>
  <r>
    <n v="2023"/>
    <x v="5"/>
    <n v="1"/>
    <x v="5"/>
    <x v="0"/>
    <n v="-900"/>
    <x v="6"/>
    <x v="3"/>
    <x v="1"/>
    <x v="1"/>
    <x v="1"/>
  </r>
  <r>
    <n v="2023"/>
    <x v="5"/>
    <n v="1"/>
    <x v="5"/>
    <x v="0"/>
    <n v="-20000"/>
    <x v="7"/>
    <x v="4"/>
    <x v="1"/>
    <x v="1"/>
    <x v="1"/>
  </r>
  <r>
    <n v="2023"/>
    <x v="5"/>
    <n v="1"/>
    <x v="5"/>
    <x v="0"/>
    <n v="-900"/>
    <x v="8"/>
    <x v="4"/>
    <x v="1"/>
    <x v="1"/>
    <x v="1"/>
  </r>
  <r>
    <n v="2023"/>
    <x v="5"/>
    <n v="1"/>
    <x v="5"/>
    <x v="0"/>
    <n v="-2700"/>
    <x v="9"/>
    <x v="4"/>
    <x v="1"/>
    <x v="1"/>
    <x v="1"/>
  </r>
  <r>
    <n v="2023"/>
    <x v="5"/>
    <n v="1"/>
    <x v="5"/>
    <x v="0"/>
    <n v="-2400"/>
    <x v="10"/>
    <x v="4"/>
    <x v="1"/>
    <x v="1"/>
    <x v="1"/>
  </r>
  <r>
    <n v="2023"/>
    <x v="5"/>
    <n v="1"/>
    <x v="5"/>
    <x v="0"/>
    <n v="-65000"/>
    <x v="11"/>
    <x v="4"/>
    <x v="1"/>
    <x v="1"/>
    <x v="1"/>
  </r>
  <r>
    <n v="2023"/>
    <x v="5"/>
    <n v="1"/>
    <x v="5"/>
    <x v="0"/>
    <n v="-3000"/>
    <x v="6"/>
    <x v="4"/>
    <x v="1"/>
    <x v="1"/>
    <x v="1"/>
  </r>
  <r>
    <n v="2023"/>
    <x v="6"/>
    <n v="1"/>
    <x v="6"/>
    <x v="0"/>
    <n v="-12000"/>
    <x v="12"/>
    <x v="5"/>
    <x v="1"/>
    <x v="1"/>
    <x v="1"/>
  </r>
  <r>
    <n v="2023"/>
    <x v="6"/>
    <n v="1"/>
    <x v="6"/>
    <x v="0"/>
    <n v="130050"/>
    <x v="0"/>
    <x v="0"/>
    <x v="0"/>
    <x v="0"/>
    <x v="0"/>
  </r>
  <r>
    <n v="2023"/>
    <x v="6"/>
    <n v="1"/>
    <x v="6"/>
    <x v="0"/>
    <n v="6000"/>
    <x v="0"/>
    <x v="2"/>
    <x v="0"/>
    <x v="0"/>
    <x v="0"/>
  </r>
  <r>
    <n v="2023"/>
    <x v="6"/>
    <n v="1"/>
    <x v="6"/>
    <x v="0"/>
    <n v="-15000"/>
    <x v="1"/>
    <x v="3"/>
    <x v="1"/>
    <x v="1"/>
    <x v="1"/>
  </r>
  <r>
    <n v="2023"/>
    <x v="6"/>
    <n v="1"/>
    <x v="6"/>
    <x v="0"/>
    <n v="-11400"/>
    <x v="2"/>
    <x v="3"/>
    <x v="1"/>
    <x v="1"/>
    <x v="1"/>
  </r>
  <r>
    <n v="2023"/>
    <x v="6"/>
    <n v="1"/>
    <x v="6"/>
    <x v="0"/>
    <n v="-20000"/>
    <x v="3"/>
    <x v="3"/>
    <x v="1"/>
    <x v="1"/>
    <x v="1"/>
  </r>
  <r>
    <n v="2023"/>
    <x v="6"/>
    <n v="1"/>
    <x v="6"/>
    <x v="0"/>
    <n v="-40000"/>
    <x v="4"/>
    <x v="3"/>
    <x v="1"/>
    <x v="1"/>
    <x v="1"/>
  </r>
  <r>
    <n v="2023"/>
    <x v="6"/>
    <n v="1"/>
    <x v="6"/>
    <x v="0"/>
    <n v="-30000"/>
    <x v="5"/>
    <x v="3"/>
    <x v="1"/>
    <x v="1"/>
    <x v="1"/>
  </r>
  <r>
    <n v="2023"/>
    <x v="6"/>
    <n v="1"/>
    <x v="6"/>
    <x v="0"/>
    <n v="-600"/>
    <x v="6"/>
    <x v="3"/>
    <x v="1"/>
    <x v="1"/>
    <x v="1"/>
  </r>
  <r>
    <n v="2023"/>
    <x v="6"/>
    <n v="1"/>
    <x v="6"/>
    <x v="0"/>
    <n v="-20000"/>
    <x v="7"/>
    <x v="4"/>
    <x v="1"/>
    <x v="1"/>
    <x v="1"/>
  </r>
  <r>
    <n v="2023"/>
    <x v="6"/>
    <n v="1"/>
    <x v="6"/>
    <x v="0"/>
    <n v="-600"/>
    <x v="8"/>
    <x v="4"/>
    <x v="1"/>
    <x v="1"/>
    <x v="1"/>
  </r>
  <r>
    <n v="2023"/>
    <x v="6"/>
    <n v="1"/>
    <x v="6"/>
    <x v="0"/>
    <n v="-1500"/>
    <x v="9"/>
    <x v="4"/>
    <x v="1"/>
    <x v="1"/>
    <x v="1"/>
  </r>
  <r>
    <n v="2023"/>
    <x v="6"/>
    <n v="1"/>
    <x v="6"/>
    <x v="0"/>
    <n v="-1800"/>
    <x v="10"/>
    <x v="4"/>
    <x v="1"/>
    <x v="1"/>
    <x v="1"/>
  </r>
  <r>
    <n v="2023"/>
    <x v="6"/>
    <n v="1"/>
    <x v="6"/>
    <x v="0"/>
    <n v="-50000"/>
    <x v="11"/>
    <x v="4"/>
    <x v="1"/>
    <x v="1"/>
    <x v="1"/>
  </r>
  <r>
    <n v="2023"/>
    <x v="6"/>
    <n v="1"/>
    <x v="6"/>
    <x v="0"/>
    <n v="-3000"/>
    <x v="6"/>
    <x v="4"/>
    <x v="1"/>
    <x v="1"/>
    <x v="1"/>
  </r>
  <r>
    <n v="2023"/>
    <x v="7"/>
    <n v="1"/>
    <x v="7"/>
    <x v="0"/>
    <n v="-12000"/>
    <x v="12"/>
    <x v="5"/>
    <x v="1"/>
    <x v="1"/>
    <x v="1"/>
  </r>
  <r>
    <n v="2023"/>
    <x v="7"/>
    <n v="1"/>
    <x v="7"/>
    <x v="0"/>
    <n v="114750"/>
    <x v="0"/>
    <x v="0"/>
    <x v="0"/>
    <x v="0"/>
    <x v="0"/>
  </r>
  <r>
    <n v="2023"/>
    <x v="7"/>
    <n v="1"/>
    <x v="7"/>
    <x v="0"/>
    <n v="3000"/>
    <x v="0"/>
    <x v="2"/>
    <x v="0"/>
    <x v="0"/>
    <x v="0"/>
  </r>
  <r>
    <n v="2023"/>
    <x v="7"/>
    <n v="1"/>
    <x v="7"/>
    <x v="0"/>
    <n v="-15000"/>
    <x v="1"/>
    <x v="3"/>
    <x v="1"/>
    <x v="1"/>
    <x v="1"/>
  </r>
  <r>
    <n v="2023"/>
    <x v="7"/>
    <n v="1"/>
    <x v="7"/>
    <x v="0"/>
    <n v="-11400"/>
    <x v="2"/>
    <x v="3"/>
    <x v="1"/>
    <x v="1"/>
    <x v="1"/>
  </r>
  <r>
    <n v="2023"/>
    <x v="7"/>
    <n v="1"/>
    <x v="7"/>
    <x v="0"/>
    <n v="-15000"/>
    <x v="3"/>
    <x v="3"/>
    <x v="1"/>
    <x v="1"/>
    <x v="1"/>
  </r>
  <r>
    <n v="2023"/>
    <x v="7"/>
    <n v="1"/>
    <x v="7"/>
    <x v="0"/>
    <n v="-40000"/>
    <x v="4"/>
    <x v="3"/>
    <x v="1"/>
    <x v="1"/>
    <x v="1"/>
  </r>
  <r>
    <n v="2023"/>
    <x v="7"/>
    <n v="1"/>
    <x v="7"/>
    <x v="0"/>
    <n v="-30000"/>
    <x v="5"/>
    <x v="3"/>
    <x v="1"/>
    <x v="1"/>
    <x v="1"/>
  </r>
  <r>
    <n v="2023"/>
    <x v="7"/>
    <n v="1"/>
    <x v="7"/>
    <x v="0"/>
    <n v="-600"/>
    <x v="6"/>
    <x v="3"/>
    <x v="1"/>
    <x v="1"/>
    <x v="1"/>
  </r>
  <r>
    <n v="2023"/>
    <x v="7"/>
    <n v="1"/>
    <x v="7"/>
    <x v="0"/>
    <n v="-20000"/>
    <x v="7"/>
    <x v="4"/>
    <x v="1"/>
    <x v="1"/>
    <x v="1"/>
  </r>
  <r>
    <n v="2023"/>
    <x v="7"/>
    <n v="1"/>
    <x v="7"/>
    <x v="0"/>
    <n v="-600"/>
    <x v="8"/>
    <x v="4"/>
    <x v="1"/>
    <x v="1"/>
    <x v="1"/>
  </r>
  <r>
    <n v="2023"/>
    <x v="7"/>
    <n v="1"/>
    <x v="7"/>
    <x v="0"/>
    <n v="-1500"/>
    <x v="9"/>
    <x v="4"/>
    <x v="1"/>
    <x v="1"/>
    <x v="1"/>
  </r>
  <r>
    <n v="2023"/>
    <x v="7"/>
    <n v="1"/>
    <x v="7"/>
    <x v="0"/>
    <n v="-1800"/>
    <x v="10"/>
    <x v="4"/>
    <x v="1"/>
    <x v="1"/>
    <x v="1"/>
  </r>
  <r>
    <n v="2023"/>
    <x v="7"/>
    <n v="1"/>
    <x v="7"/>
    <x v="0"/>
    <n v="-50000"/>
    <x v="11"/>
    <x v="4"/>
    <x v="1"/>
    <x v="1"/>
    <x v="1"/>
  </r>
  <r>
    <n v="2023"/>
    <x v="7"/>
    <n v="1"/>
    <x v="7"/>
    <x v="0"/>
    <n v="-3000"/>
    <x v="6"/>
    <x v="4"/>
    <x v="1"/>
    <x v="1"/>
    <x v="1"/>
  </r>
  <r>
    <n v="2023"/>
    <x v="8"/>
    <n v="1"/>
    <x v="8"/>
    <x v="0"/>
    <n v="-12000"/>
    <x v="12"/>
    <x v="5"/>
    <x v="1"/>
    <x v="1"/>
    <x v="1"/>
  </r>
  <r>
    <n v="2023"/>
    <x v="8"/>
    <n v="1"/>
    <x v="8"/>
    <x v="0"/>
    <n v="122400"/>
    <x v="0"/>
    <x v="0"/>
    <x v="0"/>
    <x v="0"/>
    <x v="0"/>
  </r>
  <r>
    <n v="2023"/>
    <x v="8"/>
    <n v="1"/>
    <x v="8"/>
    <x v="0"/>
    <n v="3990"/>
    <x v="0"/>
    <x v="2"/>
    <x v="0"/>
    <x v="0"/>
    <x v="0"/>
  </r>
  <r>
    <n v="2023"/>
    <x v="8"/>
    <n v="1"/>
    <x v="8"/>
    <x v="0"/>
    <n v="-15000"/>
    <x v="1"/>
    <x v="3"/>
    <x v="1"/>
    <x v="1"/>
    <x v="1"/>
  </r>
  <r>
    <n v="2023"/>
    <x v="8"/>
    <n v="1"/>
    <x v="8"/>
    <x v="0"/>
    <n v="-11400"/>
    <x v="2"/>
    <x v="3"/>
    <x v="1"/>
    <x v="1"/>
    <x v="1"/>
  </r>
  <r>
    <n v="2023"/>
    <x v="8"/>
    <n v="1"/>
    <x v="8"/>
    <x v="0"/>
    <n v="-15000"/>
    <x v="3"/>
    <x v="3"/>
    <x v="1"/>
    <x v="1"/>
    <x v="1"/>
  </r>
  <r>
    <n v="2023"/>
    <x v="8"/>
    <n v="1"/>
    <x v="8"/>
    <x v="0"/>
    <n v="-32000"/>
    <x v="4"/>
    <x v="3"/>
    <x v="1"/>
    <x v="1"/>
    <x v="1"/>
  </r>
  <r>
    <n v="2023"/>
    <x v="8"/>
    <n v="1"/>
    <x v="8"/>
    <x v="0"/>
    <n v="-30000"/>
    <x v="5"/>
    <x v="3"/>
    <x v="1"/>
    <x v="1"/>
    <x v="1"/>
  </r>
  <r>
    <n v="2023"/>
    <x v="8"/>
    <n v="1"/>
    <x v="8"/>
    <x v="0"/>
    <n v="-900"/>
    <x v="6"/>
    <x v="3"/>
    <x v="1"/>
    <x v="1"/>
    <x v="1"/>
  </r>
  <r>
    <n v="2023"/>
    <x v="8"/>
    <n v="1"/>
    <x v="8"/>
    <x v="0"/>
    <n v="-20000"/>
    <x v="7"/>
    <x v="4"/>
    <x v="1"/>
    <x v="1"/>
    <x v="1"/>
  </r>
  <r>
    <n v="2023"/>
    <x v="8"/>
    <n v="1"/>
    <x v="8"/>
    <x v="0"/>
    <n v="-600"/>
    <x v="8"/>
    <x v="4"/>
    <x v="1"/>
    <x v="1"/>
    <x v="1"/>
  </r>
  <r>
    <n v="2023"/>
    <x v="8"/>
    <n v="1"/>
    <x v="8"/>
    <x v="0"/>
    <n v="-1200"/>
    <x v="9"/>
    <x v="4"/>
    <x v="1"/>
    <x v="1"/>
    <x v="1"/>
  </r>
  <r>
    <n v="2023"/>
    <x v="8"/>
    <n v="1"/>
    <x v="8"/>
    <x v="0"/>
    <n v="-1800"/>
    <x v="10"/>
    <x v="4"/>
    <x v="1"/>
    <x v="1"/>
    <x v="1"/>
  </r>
  <r>
    <n v="2023"/>
    <x v="8"/>
    <n v="1"/>
    <x v="8"/>
    <x v="0"/>
    <n v="-50000"/>
    <x v="11"/>
    <x v="4"/>
    <x v="1"/>
    <x v="1"/>
    <x v="1"/>
  </r>
  <r>
    <n v="2023"/>
    <x v="8"/>
    <n v="1"/>
    <x v="8"/>
    <x v="0"/>
    <n v="-2100"/>
    <x v="6"/>
    <x v="4"/>
    <x v="1"/>
    <x v="1"/>
    <x v="1"/>
  </r>
  <r>
    <n v="2023"/>
    <x v="9"/>
    <n v="1"/>
    <x v="9"/>
    <x v="0"/>
    <n v="-12000"/>
    <x v="12"/>
    <x v="5"/>
    <x v="1"/>
    <x v="1"/>
    <x v="1"/>
  </r>
  <r>
    <n v="2023"/>
    <x v="9"/>
    <n v="1"/>
    <x v="9"/>
    <x v="0"/>
    <n v="110925"/>
    <x v="0"/>
    <x v="0"/>
    <x v="0"/>
    <x v="0"/>
    <x v="0"/>
  </r>
  <r>
    <n v="2023"/>
    <x v="9"/>
    <n v="1"/>
    <x v="9"/>
    <x v="0"/>
    <n v="9000"/>
    <x v="0"/>
    <x v="2"/>
    <x v="0"/>
    <x v="0"/>
    <x v="0"/>
  </r>
  <r>
    <n v="2023"/>
    <x v="9"/>
    <n v="1"/>
    <x v="9"/>
    <x v="0"/>
    <n v="-15000"/>
    <x v="1"/>
    <x v="3"/>
    <x v="1"/>
    <x v="1"/>
    <x v="1"/>
  </r>
  <r>
    <n v="2023"/>
    <x v="9"/>
    <n v="1"/>
    <x v="9"/>
    <x v="0"/>
    <n v="-12000"/>
    <x v="2"/>
    <x v="3"/>
    <x v="1"/>
    <x v="1"/>
    <x v="1"/>
  </r>
  <r>
    <n v="2023"/>
    <x v="9"/>
    <n v="1"/>
    <x v="9"/>
    <x v="0"/>
    <n v="-15000"/>
    <x v="3"/>
    <x v="3"/>
    <x v="1"/>
    <x v="1"/>
    <x v="1"/>
  </r>
  <r>
    <n v="2023"/>
    <x v="9"/>
    <n v="1"/>
    <x v="9"/>
    <x v="0"/>
    <n v="-32000"/>
    <x v="4"/>
    <x v="3"/>
    <x v="1"/>
    <x v="1"/>
    <x v="1"/>
  </r>
  <r>
    <n v="2023"/>
    <x v="9"/>
    <n v="1"/>
    <x v="9"/>
    <x v="0"/>
    <n v="-30000"/>
    <x v="5"/>
    <x v="3"/>
    <x v="1"/>
    <x v="1"/>
    <x v="1"/>
  </r>
  <r>
    <n v="2023"/>
    <x v="9"/>
    <n v="1"/>
    <x v="9"/>
    <x v="0"/>
    <n v="-600"/>
    <x v="6"/>
    <x v="3"/>
    <x v="1"/>
    <x v="1"/>
    <x v="1"/>
  </r>
  <r>
    <n v="2023"/>
    <x v="9"/>
    <n v="1"/>
    <x v="9"/>
    <x v="0"/>
    <n v="-20000"/>
    <x v="7"/>
    <x v="4"/>
    <x v="1"/>
    <x v="1"/>
    <x v="1"/>
  </r>
  <r>
    <n v="2023"/>
    <x v="9"/>
    <n v="1"/>
    <x v="9"/>
    <x v="0"/>
    <n v="-600"/>
    <x v="8"/>
    <x v="4"/>
    <x v="1"/>
    <x v="1"/>
    <x v="1"/>
  </r>
  <r>
    <n v="2023"/>
    <x v="9"/>
    <n v="1"/>
    <x v="9"/>
    <x v="0"/>
    <n v="-1200"/>
    <x v="9"/>
    <x v="4"/>
    <x v="1"/>
    <x v="1"/>
    <x v="1"/>
  </r>
  <r>
    <n v="2023"/>
    <x v="9"/>
    <n v="1"/>
    <x v="9"/>
    <x v="0"/>
    <n v="-1800"/>
    <x v="10"/>
    <x v="4"/>
    <x v="1"/>
    <x v="1"/>
    <x v="1"/>
  </r>
  <r>
    <n v="2023"/>
    <x v="9"/>
    <n v="1"/>
    <x v="9"/>
    <x v="0"/>
    <n v="-50000"/>
    <x v="11"/>
    <x v="4"/>
    <x v="1"/>
    <x v="1"/>
    <x v="1"/>
  </r>
  <r>
    <n v="2023"/>
    <x v="9"/>
    <n v="1"/>
    <x v="9"/>
    <x v="0"/>
    <n v="-2100"/>
    <x v="6"/>
    <x v="4"/>
    <x v="1"/>
    <x v="1"/>
    <x v="1"/>
  </r>
  <r>
    <n v="2023"/>
    <x v="10"/>
    <n v="1"/>
    <x v="10"/>
    <x v="0"/>
    <n v="-12000"/>
    <x v="12"/>
    <x v="5"/>
    <x v="1"/>
    <x v="1"/>
    <x v="1"/>
  </r>
  <r>
    <n v="2023"/>
    <x v="10"/>
    <n v="1"/>
    <x v="10"/>
    <x v="0"/>
    <n v="108630"/>
    <x v="0"/>
    <x v="0"/>
    <x v="0"/>
    <x v="0"/>
    <x v="0"/>
  </r>
  <r>
    <n v="2023"/>
    <x v="10"/>
    <n v="1"/>
    <x v="10"/>
    <x v="0"/>
    <n v="6000"/>
    <x v="0"/>
    <x v="2"/>
    <x v="0"/>
    <x v="0"/>
    <x v="0"/>
  </r>
  <r>
    <n v="2023"/>
    <x v="10"/>
    <n v="1"/>
    <x v="10"/>
    <x v="0"/>
    <n v="-15000"/>
    <x v="1"/>
    <x v="3"/>
    <x v="1"/>
    <x v="1"/>
    <x v="1"/>
  </r>
  <r>
    <n v="2023"/>
    <x v="10"/>
    <n v="1"/>
    <x v="10"/>
    <x v="0"/>
    <n v="-12000"/>
    <x v="2"/>
    <x v="3"/>
    <x v="1"/>
    <x v="1"/>
    <x v="1"/>
  </r>
  <r>
    <n v="2023"/>
    <x v="10"/>
    <n v="1"/>
    <x v="10"/>
    <x v="0"/>
    <n v="-20000"/>
    <x v="3"/>
    <x v="3"/>
    <x v="1"/>
    <x v="1"/>
    <x v="1"/>
  </r>
  <r>
    <n v="2023"/>
    <x v="10"/>
    <n v="1"/>
    <x v="10"/>
    <x v="0"/>
    <n v="-32000"/>
    <x v="4"/>
    <x v="3"/>
    <x v="1"/>
    <x v="1"/>
    <x v="1"/>
  </r>
  <r>
    <n v="2023"/>
    <x v="10"/>
    <n v="1"/>
    <x v="10"/>
    <x v="0"/>
    <n v="-30000"/>
    <x v="5"/>
    <x v="3"/>
    <x v="1"/>
    <x v="1"/>
    <x v="1"/>
  </r>
  <r>
    <n v="2023"/>
    <x v="10"/>
    <n v="1"/>
    <x v="10"/>
    <x v="0"/>
    <n v="-1200"/>
    <x v="6"/>
    <x v="3"/>
    <x v="1"/>
    <x v="1"/>
    <x v="1"/>
  </r>
  <r>
    <n v="2023"/>
    <x v="10"/>
    <n v="1"/>
    <x v="10"/>
    <x v="0"/>
    <n v="-20000"/>
    <x v="7"/>
    <x v="4"/>
    <x v="1"/>
    <x v="1"/>
    <x v="1"/>
  </r>
  <r>
    <n v="2023"/>
    <x v="10"/>
    <n v="1"/>
    <x v="10"/>
    <x v="0"/>
    <n v="-900"/>
    <x v="8"/>
    <x v="4"/>
    <x v="1"/>
    <x v="1"/>
    <x v="1"/>
  </r>
  <r>
    <n v="2023"/>
    <x v="10"/>
    <n v="1"/>
    <x v="10"/>
    <x v="0"/>
    <n v="-900"/>
    <x v="9"/>
    <x v="4"/>
    <x v="1"/>
    <x v="1"/>
    <x v="1"/>
  </r>
  <r>
    <n v="2023"/>
    <x v="10"/>
    <n v="1"/>
    <x v="10"/>
    <x v="0"/>
    <n v="-2100"/>
    <x v="10"/>
    <x v="4"/>
    <x v="1"/>
    <x v="1"/>
    <x v="1"/>
  </r>
  <r>
    <n v="2023"/>
    <x v="10"/>
    <n v="1"/>
    <x v="10"/>
    <x v="0"/>
    <n v="-50000"/>
    <x v="11"/>
    <x v="4"/>
    <x v="1"/>
    <x v="1"/>
    <x v="1"/>
  </r>
  <r>
    <n v="2023"/>
    <x v="10"/>
    <n v="1"/>
    <x v="10"/>
    <x v="0"/>
    <n v="-1800"/>
    <x v="6"/>
    <x v="4"/>
    <x v="1"/>
    <x v="1"/>
    <x v="1"/>
  </r>
  <r>
    <n v="2023"/>
    <x v="11"/>
    <n v="1"/>
    <x v="11"/>
    <x v="0"/>
    <n v="-12000"/>
    <x v="12"/>
    <x v="5"/>
    <x v="1"/>
    <x v="1"/>
    <x v="1"/>
  </r>
  <r>
    <n v="2023"/>
    <x v="11"/>
    <n v="1"/>
    <x v="11"/>
    <x v="0"/>
    <n v="141525"/>
    <x v="0"/>
    <x v="0"/>
    <x v="0"/>
    <x v="0"/>
    <x v="0"/>
  </r>
  <r>
    <n v="2023"/>
    <x v="11"/>
    <n v="1"/>
    <x v="11"/>
    <x v="0"/>
    <n v="9000"/>
    <x v="0"/>
    <x v="2"/>
    <x v="0"/>
    <x v="0"/>
    <x v="0"/>
  </r>
  <r>
    <n v="2023"/>
    <x v="11"/>
    <n v="1"/>
    <x v="11"/>
    <x v="0"/>
    <n v="-15000"/>
    <x v="1"/>
    <x v="3"/>
    <x v="1"/>
    <x v="1"/>
    <x v="1"/>
  </r>
  <r>
    <n v="2023"/>
    <x v="11"/>
    <n v="1"/>
    <x v="11"/>
    <x v="0"/>
    <n v="-12000"/>
    <x v="2"/>
    <x v="3"/>
    <x v="1"/>
    <x v="1"/>
    <x v="1"/>
  </r>
  <r>
    <n v="2023"/>
    <x v="11"/>
    <n v="1"/>
    <x v="11"/>
    <x v="0"/>
    <n v="-30000"/>
    <x v="3"/>
    <x v="3"/>
    <x v="1"/>
    <x v="1"/>
    <x v="1"/>
  </r>
  <r>
    <n v="2023"/>
    <x v="11"/>
    <n v="1"/>
    <x v="11"/>
    <x v="0"/>
    <n v="-32000"/>
    <x v="4"/>
    <x v="3"/>
    <x v="1"/>
    <x v="1"/>
    <x v="1"/>
  </r>
  <r>
    <n v="2023"/>
    <x v="11"/>
    <n v="1"/>
    <x v="11"/>
    <x v="0"/>
    <n v="-30000"/>
    <x v="5"/>
    <x v="3"/>
    <x v="1"/>
    <x v="1"/>
    <x v="1"/>
  </r>
  <r>
    <n v="2023"/>
    <x v="11"/>
    <n v="1"/>
    <x v="11"/>
    <x v="0"/>
    <n v="-2400"/>
    <x v="6"/>
    <x v="3"/>
    <x v="1"/>
    <x v="1"/>
    <x v="1"/>
  </r>
  <r>
    <n v="2023"/>
    <x v="11"/>
    <n v="1"/>
    <x v="11"/>
    <x v="0"/>
    <n v="-20000"/>
    <x v="7"/>
    <x v="4"/>
    <x v="1"/>
    <x v="1"/>
    <x v="1"/>
  </r>
  <r>
    <n v="2023"/>
    <x v="11"/>
    <n v="1"/>
    <x v="11"/>
    <x v="0"/>
    <n v="-1200"/>
    <x v="8"/>
    <x v="4"/>
    <x v="1"/>
    <x v="1"/>
    <x v="1"/>
  </r>
  <r>
    <n v="2023"/>
    <x v="11"/>
    <n v="1"/>
    <x v="11"/>
    <x v="0"/>
    <n v="-2100"/>
    <x v="9"/>
    <x v="4"/>
    <x v="1"/>
    <x v="1"/>
    <x v="1"/>
  </r>
  <r>
    <n v="2023"/>
    <x v="11"/>
    <n v="1"/>
    <x v="11"/>
    <x v="0"/>
    <n v="-2700"/>
    <x v="10"/>
    <x v="4"/>
    <x v="1"/>
    <x v="1"/>
    <x v="1"/>
  </r>
  <r>
    <n v="2023"/>
    <x v="11"/>
    <n v="1"/>
    <x v="11"/>
    <x v="0"/>
    <n v="-50000"/>
    <x v="11"/>
    <x v="4"/>
    <x v="1"/>
    <x v="1"/>
    <x v="1"/>
  </r>
  <r>
    <n v="2023"/>
    <x v="11"/>
    <n v="1"/>
    <x v="11"/>
    <x v="0"/>
    <n v="-2100"/>
    <x v="6"/>
    <x v="4"/>
    <x v="1"/>
    <x v="1"/>
    <x v="1"/>
  </r>
  <r>
    <n v="2023"/>
    <x v="0"/>
    <n v="1"/>
    <x v="0"/>
    <x v="1"/>
    <n v="700000"/>
    <x v="0"/>
    <x v="0"/>
    <x v="0"/>
    <x v="0"/>
    <x v="0"/>
  </r>
  <r>
    <n v="2023"/>
    <x v="0"/>
    <n v="1"/>
    <x v="0"/>
    <x v="1"/>
    <n v="24000"/>
    <x v="0"/>
    <x v="2"/>
    <x v="0"/>
    <x v="0"/>
    <x v="0"/>
  </r>
  <r>
    <n v="2023"/>
    <x v="0"/>
    <n v="1"/>
    <x v="0"/>
    <x v="1"/>
    <n v="-18000"/>
    <x v="1"/>
    <x v="3"/>
    <x v="1"/>
    <x v="1"/>
    <x v="1"/>
  </r>
  <r>
    <n v="2023"/>
    <x v="0"/>
    <n v="1"/>
    <x v="0"/>
    <x v="1"/>
    <n v="-54000"/>
    <x v="2"/>
    <x v="3"/>
    <x v="1"/>
    <x v="1"/>
    <x v="1"/>
  </r>
  <r>
    <n v="2023"/>
    <x v="0"/>
    <n v="1"/>
    <x v="0"/>
    <x v="1"/>
    <n v="-50000"/>
    <x v="3"/>
    <x v="3"/>
    <x v="1"/>
    <x v="1"/>
    <x v="1"/>
  </r>
  <r>
    <n v="2023"/>
    <x v="0"/>
    <n v="1"/>
    <x v="0"/>
    <x v="1"/>
    <n v="-60000"/>
    <x v="4"/>
    <x v="3"/>
    <x v="1"/>
    <x v="1"/>
    <x v="1"/>
  </r>
  <r>
    <n v="2023"/>
    <x v="0"/>
    <n v="1"/>
    <x v="0"/>
    <x v="1"/>
    <n v="-10000"/>
    <x v="5"/>
    <x v="3"/>
    <x v="1"/>
    <x v="1"/>
    <x v="1"/>
  </r>
  <r>
    <n v="2023"/>
    <x v="0"/>
    <n v="1"/>
    <x v="0"/>
    <x v="1"/>
    <n v="-14400"/>
    <x v="6"/>
    <x v="3"/>
    <x v="1"/>
    <x v="1"/>
    <x v="1"/>
  </r>
  <r>
    <n v="2023"/>
    <x v="0"/>
    <n v="1"/>
    <x v="0"/>
    <x v="1"/>
    <n v="-50000"/>
    <x v="7"/>
    <x v="4"/>
    <x v="1"/>
    <x v="1"/>
    <x v="1"/>
  </r>
  <r>
    <n v="2023"/>
    <x v="0"/>
    <n v="1"/>
    <x v="0"/>
    <x v="1"/>
    <n v="-6000"/>
    <x v="8"/>
    <x v="4"/>
    <x v="1"/>
    <x v="1"/>
    <x v="1"/>
  </r>
  <r>
    <n v="2023"/>
    <x v="0"/>
    <n v="1"/>
    <x v="0"/>
    <x v="1"/>
    <n v="-130000"/>
    <x v="9"/>
    <x v="4"/>
    <x v="1"/>
    <x v="1"/>
    <x v="1"/>
  </r>
  <r>
    <n v="2023"/>
    <x v="0"/>
    <n v="1"/>
    <x v="0"/>
    <x v="1"/>
    <n v="-30000"/>
    <x v="10"/>
    <x v="4"/>
    <x v="1"/>
    <x v="1"/>
    <x v="1"/>
  </r>
  <r>
    <n v="2023"/>
    <x v="0"/>
    <n v="1"/>
    <x v="0"/>
    <x v="1"/>
    <n v="-180000"/>
    <x v="11"/>
    <x v="4"/>
    <x v="1"/>
    <x v="1"/>
    <x v="1"/>
  </r>
  <r>
    <n v="2023"/>
    <x v="0"/>
    <n v="1"/>
    <x v="0"/>
    <x v="1"/>
    <n v="-12600"/>
    <x v="6"/>
    <x v="4"/>
    <x v="1"/>
    <x v="1"/>
    <x v="1"/>
  </r>
  <r>
    <n v="2023"/>
    <x v="0"/>
    <n v="1"/>
    <x v="0"/>
    <x v="1"/>
    <n v="21000"/>
    <x v="0"/>
    <x v="2"/>
    <x v="0"/>
    <x v="0"/>
    <x v="0"/>
  </r>
  <r>
    <n v="2023"/>
    <x v="0"/>
    <n v="1"/>
    <x v="0"/>
    <x v="1"/>
    <n v="-49000"/>
    <x v="12"/>
    <x v="5"/>
    <x v="1"/>
    <x v="1"/>
    <x v="1"/>
  </r>
  <r>
    <n v="2023"/>
    <x v="1"/>
    <n v="1"/>
    <x v="1"/>
    <x v="1"/>
    <n v="600000"/>
    <x v="0"/>
    <x v="0"/>
    <x v="0"/>
    <x v="0"/>
    <x v="0"/>
  </r>
  <r>
    <n v="2023"/>
    <x v="1"/>
    <n v="1"/>
    <x v="1"/>
    <x v="1"/>
    <n v="36000"/>
    <x v="0"/>
    <x v="2"/>
    <x v="0"/>
    <x v="0"/>
    <x v="0"/>
  </r>
  <r>
    <n v="2023"/>
    <x v="1"/>
    <n v="1"/>
    <x v="1"/>
    <x v="1"/>
    <n v="-27000"/>
    <x v="1"/>
    <x v="3"/>
    <x v="1"/>
    <x v="1"/>
    <x v="1"/>
  </r>
  <r>
    <n v="2023"/>
    <x v="1"/>
    <n v="1"/>
    <x v="1"/>
    <x v="1"/>
    <n v="-54000"/>
    <x v="2"/>
    <x v="3"/>
    <x v="1"/>
    <x v="1"/>
    <x v="1"/>
  </r>
  <r>
    <n v="2023"/>
    <x v="1"/>
    <n v="1"/>
    <x v="1"/>
    <x v="1"/>
    <n v="-50000"/>
    <x v="3"/>
    <x v="3"/>
    <x v="1"/>
    <x v="1"/>
    <x v="1"/>
  </r>
  <r>
    <n v="2023"/>
    <x v="1"/>
    <n v="1"/>
    <x v="1"/>
    <x v="1"/>
    <n v="-60000"/>
    <x v="4"/>
    <x v="3"/>
    <x v="1"/>
    <x v="1"/>
    <x v="1"/>
  </r>
  <r>
    <n v="2023"/>
    <x v="1"/>
    <n v="1"/>
    <x v="1"/>
    <x v="1"/>
    <n v="-10000"/>
    <x v="5"/>
    <x v="3"/>
    <x v="1"/>
    <x v="1"/>
    <x v="1"/>
  </r>
  <r>
    <n v="2023"/>
    <x v="1"/>
    <n v="1"/>
    <x v="1"/>
    <x v="1"/>
    <n v="-9000"/>
    <x v="6"/>
    <x v="3"/>
    <x v="1"/>
    <x v="1"/>
    <x v="1"/>
  </r>
  <r>
    <n v="2023"/>
    <x v="1"/>
    <n v="1"/>
    <x v="1"/>
    <x v="1"/>
    <n v="-20000"/>
    <x v="7"/>
    <x v="4"/>
    <x v="1"/>
    <x v="1"/>
    <x v="1"/>
  </r>
  <r>
    <n v="2023"/>
    <x v="1"/>
    <n v="1"/>
    <x v="1"/>
    <x v="1"/>
    <n v="-5000"/>
    <x v="8"/>
    <x v="4"/>
    <x v="1"/>
    <x v="1"/>
    <x v="1"/>
  </r>
  <r>
    <n v="2023"/>
    <x v="1"/>
    <n v="1"/>
    <x v="1"/>
    <x v="1"/>
    <n v="-12000"/>
    <x v="9"/>
    <x v="4"/>
    <x v="1"/>
    <x v="1"/>
    <x v="1"/>
  </r>
  <r>
    <n v="2023"/>
    <x v="1"/>
    <n v="1"/>
    <x v="1"/>
    <x v="1"/>
    <n v="-25000"/>
    <x v="10"/>
    <x v="4"/>
    <x v="1"/>
    <x v="1"/>
    <x v="1"/>
  </r>
  <r>
    <n v="2023"/>
    <x v="1"/>
    <n v="1"/>
    <x v="1"/>
    <x v="1"/>
    <n v="-180000"/>
    <x v="11"/>
    <x v="4"/>
    <x v="1"/>
    <x v="1"/>
    <x v="1"/>
  </r>
  <r>
    <n v="2023"/>
    <x v="1"/>
    <n v="1"/>
    <x v="1"/>
    <x v="1"/>
    <n v="-12600"/>
    <x v="6"/>
    <x v="4"/>
    <x v="1"/>
    <x v="1"/>
    <x v="1"/>
  </r>
  <r>
    <n v="2023"/>
    <x v="1"/>
    <n v="1"/>
    <x v="1"/>
    <x v="1"/>
    <n v="19500"/>
    <x v="0"/>
    <x v="2"/>
    <x v="0"/>
    <x v="0"/>
    <x v="0"/>
  </r>
  <r>
    <n v="2023"/>
    <x v="1"/>
    <n v="1"/>
    <x v="1"/>
    <x v="1"/>
    <n v="-48500"/>
    <x v="12"/>
    <x v="5"/>
    <x v="1"/>
    <x v="1"/>
    <x v="1"/>
  </r>
  <r>
    <n v="2023"/>
    <x v="2"/>
    <n v="1"/>
    <x v="2"/>
    <x v="1"/>
    <n v="550000"/>
    <x v="0"/>
    <x v="0"/>
    <x v="0"/>
    <x v="0"/>
    <x v="0"/>
  </r>
  <r>
    <n v="2023"/>
    <x v="2"/>
    <n v="1"/>
    <x v="2"/>
    <x v="1"/>
    <n v="24000"/>
    <x v="0"/>
    <x v="2"/>
    <x v="0"/>
    <x v="0"/>
    <x v="0"/>
  </r>
  <r>
    <n v="2023"/>
    <x v="2"/>
    <n v="1"/>
    <x v="2"/>
    <x v="1"/>
    <n v="-27000"/>
    <x v="1"/>
    <x v="3"/>
    <x v="1"/>
    <x v="1"/>
    <x v="1"/>
  </r>
  <r>
    <n v="2023"/>
    <x v="2"/>
    <n v="1"/>
    <x v="2"/>
    <x v="1"/>
    <n v="-54000"/>
    <x v="2"/>
    <x v="3"/>
    <x v="1"/>
    <x v="1"/>
    <x v="1"/>
  </r>
  <r>
    <n v="2023"/>
    <x v="2"/>
    <n v="1"/>
    <x v="2"/>
    <x v="1"/>
    <n v="-30000"/>
    <x v="3"/>
    <x v="3"/>
    <x v="1"/>
    <x v="1"/>
    <x v="1"/>
  </r>
  <r>
    <n v="2023"/>
    <x v="2"/>
    <n v="1"/>
    <x v="2"/>
    <x v="1"/>
    <n v="-60000"/>
    <x v="4"/>
    <x v="3"/>
    <x v="1"/>
    <x v="1"/>
    <x v="1"/>
  </r>
  <r>
    <n v="2023"/>
    <x v="2"/>
    <n v="1"/>
    <x v="2"/>
    <x v="1"/>
    <n v="-10000"/>
    <x v="5"/>
    <x v="3"/>
    <x v="1"/>
    <x v="1"/>
    <x v="1"/>
  </r>
  <r>
    <n v="2023"/>
    <x v="2"/>
    <n v="1"/>
    <x v="2"/>
    <x v="1"/>
    <n v="-5400"/>
    <x v="6"/>
    <x v="3"/>
    <x v="1"/>
    <x v="1"/>
    <x v="1"/>
  </r>
  <r>
    <n v="2023"/>
    <x v="2"/>
    <n v="1"/>
    <x v="2"/>
    <x v="1"/>
    <n v="-54000"/>
    <x v="7"/>
    <x v="4"/>
    <x v="1"/>
    <x v="1"/>
    <x v="1"/>
  </r>
  <r>
    <n v="2023"/>
    <x v="2"/>
    <n v="1"/>
    <x v="2"/>
    <x v="1"/>
    <n v="-3600"/>
    <x v="8"/>
    <x v="4"/>
    <x v="1"/>
    <x v="1"/>
    <x v="1"/>
  </r>
  <r>
    <n v="2023"/>
    <x v="2"/>
    <n v="1"/>
    <x v="2"/>
    <x v="1"/>
    <n v="-9000"/>
    <x v="9"/>
    <x v="4"/>
    <x v="1"/>
    <x v="1"/>
    <x v="1"/>
  </r>
  <r>
    <n v="2023"/>
    <x v="2"/>
    <n v="1"/>
    <x v="2"/>
    <x v="1"/>
    <n v="-12600"/>
    <x v="10"/>
    <x v="4"/>
    <x v="1"/>
    <x v="1"/>
    <x v="1"/>
  </r>
  <r>
    <n v="2023"/>
    <x v="2"/>
    <n v="1"/>
    <x v="2"/>
    <x v="1"/>
    <n v="-180000"/>
    <x v="11"/>
    <x v="4"/>
    <x v="1"/>
    <x v="1"/>
    <x v="1"/>
  </r>
  <r>
    <n v="2023"/>
    <x v="2"/>
    <n v="1"/>
    <x v="2"/>
    <x v="1"/>
    <n v="-12600"/>
    <x v="6"/>
    <x v="4"/>
    <x v="1"/>
    <x v="1"/>
    <x v="1"/>
  </r>
  <r>
    <n v="2023"/>
    <x v="2"/>
    <n v="1"/>
    <x v="2"/>
    <x v="1"/>
    <n v="19500"/>
    <x v="0"/>
    <x v="2"/>
    <x v="0"/>
    <x v="0"/>
    <x v="0"/>
  </r>
  <r>
    <n v="2023"/>
    <x v="2"/>
    <n v="1"/>
    <x v="2"/>
    <x v="1"/>
    <n v="-37000"/>
    <x v="12"/>
    <x v="5"/>
    <x v="1"/>
    <x v="1"/>
    <x v="1"/>
  </r>
  <r>
    <n v="2023"/>
    <x v="3"/>
    <n v="1"/>
    <x v="3"/>
    <x v="1"/>
    <n v="490000"/>
    <x v="0"/>
    <x v="0"/>
    <x v="0"/>
    <x v="0"/>
    <x v="0"/>
  </r>
  <r>
    <n v="2023"/>
    <x v="3"/>
    <n v="1"/>
    <x v="3"/>
    <x v="1"/>
    <n v="30000"/>
    <x v="0"/>
    <x v="2"/>
    <x v="0"/>
    <x v="0"/>
    <x v="0"/>
  </r>
  <r>
    <n v="2023"/>
    <x v="3"/>
    <n v="1"/>
    <x v="3"/>
    <x v="1"/>
    <n v="-27000"/>
    <x v="1"/>
    <x v="3"/>
    <x v="1"/>
    <x v="1"/>
    <x v="1"/>
  </r>
  <r>
    <n v="2023"/>
    <x v="3"/>
    <n v="1"/>
    <x v="3"/>
    <x v="1"/>
    <n v="-54000"/>
    <x v="2"/>
    <x v="3"/>
    <x v="1"/>
    <x v="1"/>
    <x v="1"/>
  </r>
  <r>
    <n v="2023"/>
    <x v="3"/>
    <n v="1"/>
    <x v="3"/>
    <x v="1"/>
    <n v="-30000"/>
    <x v="3"/>
    <x v="3"/>
    <x v="1"/>
    <x v="1"/>
    <x v="1"/>
  </r>
  <r>
    <n v="2023"/>
    <x v="3"/>
    <n v="1"/>
    <x v="3"/>
    <x v="1"/>
    <n v="-60000"/>
    <x v="4"/>
    <x v="3"/>
    <x v="1"/>
    <x v="1"/>
    <x v="1"/>
  </r>
  <r>
    <n v="2023"/>
    <x v="3"/>
    <n v="1"/>
    <x v="3"/>
    <x v="1"/>
    <n v="-10000"/>
    <x v="5"/>
    <x v="3"/>
    <x v="1"/>
    <x v="1"/>
    <x v="1"/>
  </r>
  <r>
    <n v="2023"/>
    <x v="3"/>
    <n v="1"/>
    <x v="3"/>
    <x v="1"/>
    <n v="-5400"/>
    <x v="6"/>
    <x v="3"/>
    <x v="1"/>
    <x v="1"/>
    <x v="1"/>
  </r>
  <r>
    <n v="2023"/>
    <x v="3"/>
    <n v="1"/>
    <x v="3"/>
    <x v="1"/>
    <n v="-25000"/>
    <x v="7"/>
    <x v="4"/>
    <x v="1"/>
    <x v="1"/>
    <x v="1"/>
  </r>
  <r>
    <n v="2023"/>
    <x v="3"/>
    <n v="1"/>
    <x v="3"/>
    <x v="1"/>
    <n v="-3600"/>
    <x v="8"/>
    <x v="4"/>
    <x v="1"/>
    <x v="1"/>
    <x v="1"/>
  </r>
  <r>
    <n v="2023"/>
    <x v="3"/>
    <n v="1"/>
    <x v="3"/>
    <x v="1"/>
    <n v="-9000"/>
    <x v="9"/>
    <x v="4"/>
    <x v="1"/>
    <x v="1"/>
    <x v="1"/>
  </r>
  <r>
    <n v="2023"/>
    <x v="3"/>
    <n v="1"/>
    <x v="3"/>
    <x v="1"/>
    <n v="-10800"/>
    <x v="10"/>
    <x v="4"/>
    <x v="1"/>
    <x v="1"/>
    <x v="1"/>
  </r>
  <r>
    <n v="2023"/>
    <x v="3"/>
    <n v="1"/>
    <x v="3"/>
    <x v="1"/>
    <n v="-180000"/>
    <x v="11"/>
    <x v="4"/>
    <x v="1"/>
    <x v="1"/>
    <x v="1"/>
  </r>
  <r>
    <n v="2023"/>
    <x v="3"/>
    <n v="1"/>
    <x v="3"/>
    <x v="1"/>
    <n v="-12600"/>
    <x v="6"/>
    <x v="4"/>
    <x v="1"/>
    <x v="1"/>
    <x v="1"/>
  </r>
  <r>
    <n v="2023"/>
    <x v="3"/>
    <n v="1"/>
    <x v="3"/>
    <x v="1"/>
    <n v="19500"/>
    <x v="0"/>
    <x v="2"/>
    <x v="0"/>
    <x v="0"/>
    <x v="0"/>
  </r>
  <r>
    <n v="2023"/>
    <x v="3"/>
    <n v="1"/>
    <x v="3"/>
    <x v="1"/>
    <n v="-27200"/>
    <x v="12"/>
    <x v="5"/>
    <x v="1"/>
    <x v="1"/>
    <x v="1"/>
  </r>
  <r>
    <n v="2023"/>
    <x v="0"/>
    <n v="1"/>
    <x v="0"/>
    <x v="1"/>
    <n v="288000"/>
    <x v="0"/>
    <x v="1"/>
    <x v="0"/>
    <x v="0"/>
    <x v="0"/>
  </r>
  <r>
    <n v="2023"/>
    <x v="4"/>
    <n v="1"/>
    <x v="4"/>
    <x v="1"/>
    <n v="700000"/>
    <x v="0"/>
    <x v="0"/>
    <x v="0"/>
    <x v="0"/>
    <x v="0"/>
  </r>
  <r>
    <n v="2023"/>
    <x v="1"/>
    <n v="1"/>
    <x v="1"/>
    <x v="1"/>
    <n v="120000"/>
    <x v="0"/>
    <x v="1"/>
    <x v="0"/>
    <x v="0"/>
    <x v="0"/>
  </r>
  <r>
    <n v="2023"/>
    <x v="4"/>
    <n v="1"/>
    <x v="4"/>
    <x v="1"/>
    <n v="19500"/>
    <x v="0"/>
    <x v="2"/>
    <x v="0"/>
    <x v="0"/>
    <x v="0"/>
  </r>
  <r>
    <n v="2023"/>
    <x v="4"/>
    <n v="1"/>
    <x v="4"/>
    <x v="1"/>
    <n v="-27000"/>
    <x v="1"/>
    <x v="3"/>
    <x v="1"/>
    <x v="1"/>
    <x v="1"/>
  </r>
  <r>
    <n v="2023"/>
    <x v="4"/>
    <n v="1"/>
    <x v="4"/>
    <x v="1"/>
    <n v="-68400"/>
    <x v="2"/>
    <x v="3"/>
    <x v="1"/>
    <x v="1"/>
    <x v="1"/>
  </r>
  <r>
    <n v="2023"/>
    <x v="4"/>
    <n v="1"/>
    <x v="4"/>
    <x v="1"/>
    <n v="-50000"/>
    <x v="3"/>
    <x v="3"/>
    <x v="1"/>
    <x v="1"/>
    <x v="1"/>
  </r>
  <r>
    <n v="2023"/>
    <x v="4"/>
    <n v="1"/>
    <x v="4"/>
    <x v="1"/>
    <n v="-60000"/>
    <x v="4"/>
    <x v="3"/>
    <x v="1"/>
    <x v="1"/>
    <x v="1"/>
  </r>
  <r>
    <n v="2023"/>
    <x v="4"/>
    <n v="1"/>
    <x v="4"/>
    <x v="1"/>
    <n v="-10000"/>
    <x v="5"/>
    <x v="3"/>
    <x v="1"/>
    <x v="1"/>
    <x v="1"/>
  </r>
  <r>
    <n v="2023"/>
    <x v="4"/>
    <n v="1"/>
    <x v="4"/>
    <x v="1"/>
    <n v="-7200"/>
    <x v="6"/>
    <x v="3"/>
    <x v="1"/>
    <x v="1"/>
    <x v="1"/>
  </r>
  <r>
    <n v="2023"/>
    <x v="4"/>
    <n v="1"/>
    <x v="4"/>
    <x v="1"/>
    <n v="-54000"/>
    <x v="7"/>
    <x v="4"/>
    <x v="1"/>
    <x v="1"/>
    <x v="1"/>
  </r>
  <r>
    <n v="2023"/>
    <x v="4"/>
    <n v="1"/>
    <x v="4"/>
    <x v="1"/>
    <n v="-5000"/>
    <x v="8"/>
    <x v="4"/>
    <x v="1"/>
    <x v="1"/>
    <x v="1"/>
  </r>
  <r>
    <n v="2023"/>
    <x v="4"/>
    <n v="1"/>
    <x v="4"/>
    <x v="1"/>
    <n v="-14000"/>
    <x v="9"/>
    <x v="4"/>
    <x v="1"/>
    <x v="1"/>
    <x v="1"/>
  </r>
  <r>
    <n v="2023"/>
    <x v="4"/>
    <n v="1"/>
    <x v="4"/>
    <x v="1"/>
    <n v="-40000"/>
    <x v="10"/>
    <x v="4"/>
    <x v="1"/>
    <x v="1"/>
    <x v="1"/>
  </r>
  <r>
    <n v="2023"/>
    <x v="4"/>
    <n v="1"/>
    <x v="4"/>
    <x v="1"/>
    <n v="-234000"/>
    <x v="11"/>
    <x v="4"/>
    <x v="1"/>
    <x v="1"/>
    <x v="1"/>
  </r>
  <r>
    <n v="2023"/>
    <x v="4"/>
    <n v="1"/>
    <x v="4"/>
    <x v="1"/>
    <n v="-12600"/>
    <x v="6"/>
    <x v="4"/>
    <x v="1"/>
    <x v="1"/>
    <x v="1"/>
  </r>
  <r>
    <n v="2023"/>
    <x v="4"/>
    <n v="1"/>
    <x v="4"/>
    <x v="1"/>
    <n v="-41800"/>
    <x v="12"/>
    <x v="5"/>
    <x v="1"/>
    <x v="1"/>
    <x v="1"/>
  </r>
  <r>
    <n v="2023"/>
    <x v="2"/>
    <n v="1"/>
    <x v="2"/>
    <x v="1"/>
    <n v="126000"/>
    <x v="0"/>
    <x v="1"/>
    <x v="0"/>
    <x v="0"/>
    <x v="0"/>
  </r>
  <r>
    <n v="2023"/>
    <x v="3"/>
    <n v="1"/>
    <x v="3"/>
    <x v="1"/>
    <n v="90000"/>
    <x v="0"/>
    <x v="1"/>
    <x v="0"/>
    <x v="0"/>
    <x v="0"/>
  </r>
  <r>
    <n v="2023"/>
    <x v="5"/>
    <n v="1"/>
    <x v="5"/>
    <x v="1"/>
    <n v="600000"/>
    <x v="0"/>
    <x v="0"/>
    <x v="0"/>
    <x v="0"/>
    <x v="0"/>
  </r>
  <r>
    <n v="2023"/>
    <x v="4"/>
    <n v="1"/>
    <x v="4"/>
    <x v="1"/>
    <n v="129000"/>
    <x v="0"/>
    <x v="1"/>
    <x v="0"/>
    <x v="0"/>
    <x v="0"/>
  </r>
  <r>
    <n v="2023"/>
    <x v="5"/>
    <n v="1"/>
    <x v="5"/>
    <x v="1"/>
    <n v="19500"/>
    <x v="0"/>
    <x v="2"/>
    <x v="0"/>
    <x v="0"/>
    <x v="0"/>
  </r>
  <r>
    <n v="2023"/>
    <x v="5"/>
    <n v="1"/>
    <x v="5"/>
    <x v="1"/>
    <n v="-27000"/>
    <x v="1"/>
    <x v="3"/>
    <x v="1"/>
    <x v="1"/>
    <x v="1"/>
  </r>
  <r>
    <n v="2023"/>
    <x v="5"/>
    <n v="1"/>
    <x v="5"/>
    <x v="1"/>
    <n v="-68400"/>
    <x v="2"/>
    <x v="3"/>
    <x v="1"/>
    <x v="1"/>
    <x v="1"/>
  </r>
  <r>
    <n v="2023"/>
    <x v="5"/>
    <n v="1"/>
    <x v="5"/>
    <x v="1"/>
    <n v="-50000"/>
    <x v="3"/>
    <x v="3"/>
    <x v="1"/>
    <x v="1"/>
    <x v="1"/>
  </r>
  <r>
    <n v="2023"/>
    <x v="5"/>
    <n v="1"/>
    <x v="5"/>
    <x v="1"/>
    <n v="-60000"/>
    <x v="4"/>
    <x v="3"/>
    <x v="1"/>
    <x v="1"/>
    <x v="1"/>
  </r>
  <r>
    <n v="2023"/>
    <x v="5"/>
    <n v="1"/>
    <x v="5"/>
    <x v="1"/>
    <n v="-10000"/>
    <x v="5"/>
    <x v="3"/>
    <x v="1"/>
    <x v="1"/>
    <x v="1"/>
  </r>
  <r>
    <n v="2023"/>
    <x v="5"/>
    <n v="1"/>
    <x v="5"/>
    <x v="1"/>
    <n v="-5400"/>
    <x v="6"/>
    <x v="3"/>
    <x v="1"/>
    <x v="1"/>
    <x v="1"/>
  </r>
  <r>
    <n v="2023"/>
    <x v="5"/>
    <n v="1"/>
    <x v="5"/>
    <x v="1"/>
    <n v="-54000"/>
    <x v="7"/>
    <x v="4"/>
    <x v="1"/>
    <x v="1"/>
    <x v="1"/>
  </r>
  <r>
    <n v="2023"/>
    <x v="5"/>
    <n v="1"/>
    <x v="5"/>
    <x v="1"/>
    <n v="-5000"/>
    <x v="8"/>
    <x v="4"/>
    <x v="1"/>
    <x v="1"/>
    <x v="1"/>
  </r>
  <r>
    <n v="2023"/>
    <x v="5"/>
    <n v="1"/>
    <x v="5"/>
    <x v="1"/>
    <n v="-13000"/>
    <x v="9"/>
    <x v="4"/>
    <x v="1"/>
    <x v="1"/>
    <x v="1"/>
  </r>
  <r>
    <n v="2023"/>
    <x v="5"/>
    <n v="1"/>
    <x v="5"/>
    <x v="1"/>
    <n v="-35000"/>
    <x v="10"/>
    <x v="4"/>
    <x v="1"/>
    <x v="1"/>
    <x v="1"/>
  </r>
  <r>
    <n v="2023"/>
    <x v="5"/>
    <n v="1"/>
    <x v="5"/>
    <x v="1"/>
    <n v="-234000"/>
    <x v="11"/>
    <x v="4"/>
    <x v="1"/>
    <x v="1"/>
    <x v="1"/>
  </r>
  <r>
    <n v="2023"/>
    <x v="5"/>
    <n v="1"/>
    <x v="5"/>
    <x v="1"/>
    <n v="-12600"/>
    <x v="6"/>
    <x v="4"/>
    <x v="1"/>
    <x v="1"/>
    <x v="1"/>
  </r>
  <r>
    <n v="2023"/>
    <x v="5"/>
    <n v="1"/>
    <x v="5"/>
    <x v="1"/>
    <n v="-21700"/>
    <x v="12"/>
    <x v="5"/>
    <x v="1"/>
    <x v="1"/>
    <x v="1"/>
  </r>
  <r>
    <n v="2023"/>
    <x v="5"/>
    <n v="1"/>
    <x v="5"/>
    <x v="1"/>
    <n v="165000"/>
    <x v="0"/>
    <x v="1"/>
    <x v="0"/>
    <x v="0"/>
    <x v="0"/>
  </r>
  <r>
    <n v="2023"/>
    <x v="6"/>
    <n v="1"/>
    <x v="6"/>
    <x v="1"/>
    <n v="100500"/>
    <x v="0"/>
    <x v="1"/>
    <x v="0"/>
    <x v="0"/>
    <x v="0"/>
  </r>
  <r>
    <n v="2023"/>
    <x v="6"/>
    <n v="1"/>
    <x v="6"/>
    <x v="1"/>
    <n v="600000"/>
    <x v="0"/>
    <x v="0"/>
    <x v="0"/>
    <x v="0"/>
    <x v="0"/>
  </r>
  <r>
    <n v="2023"/>
    <x v="7"/>
    <n v="1"/>
    <x v="7"/>
    <x v="1"/>
    <n v="60000"/>
    <x v="0"/>
    <x v="1"/>
    <x v="0"/>
    <x v="0"/>
    <x v="0"/>
  </r>
  <r>
    <n v="2023"/>
    <x v="6"/>
    <n v="1"/>
    <x v="6"/>
    <x v="1"/>
    <n v="21000"/>
    <x v="0"/>
    <x v="2"/>
    <x v="0"/>
    <x v="0"/>
    <x v="0"/>
  </r>
  <r>
    <n v="2023"/>
    <x v="6"/>
    <n v="1"/>
    <x v="6"/>
    <x v="1"/>
    <n v="-27000"/>
    <x v="1"/>
    <x v="3"/>
    <x v="1"/>
    <x v="1"/>
    <x v="1"/>
  </r>
  <r>
    <n v="2023"/>
    <x v="6"/>
    <n v="1"/>
    <x v="6"/>
    <x v="1"/>
    <n v="-68400"/>
    <x v="2"/>
    <x v="3"/>
    <x v="1"/>
    <x v="1"/>
    <x v="1"/>
  </r>
  <r>
    <n v="2023"/>
    <x v="6"/>
    <n v="1"/>
    <x v="6"/>
    <x v="1"/>
    <n v="-40000"/>
    <x v="3"/>
    <x v="3"/>
    <x v="1"/>
    <x v="1"/>
    <x v="1"/>
  </r>
  <r>
    <n v="2023"/>
    <x v="6"/>
    <n v="1"/>
    <x v="6"/>
    <x v="1"/>
    <n v="-60000"/>
    <x v="4"/>
    <x v="3"/>
    <x v="1"/>
    <x v="1"/>
    <x v="1"/>
  </r>
  <r>
    <n v="2023"/>
    <x v="6"/>
    <n v="1"/>
    <x v="6"/>
    <x v="1"/>
    <n v="-10000"/>
    <x v="5"/>
    <x v="3"/>
    <x v="1"/>
    <x v="1"/>
    <x v="1"/>
  </r>
  <r>
    <n v="2023"/>
    <x v="6"/>
    <n v="1"/>
    <x v="6"/>
    <x v="1"/>
    <n v="-3600"/>
    <x v="6"/>
    <x v="3"/>
    <x v="1"/>
    <x v="1"/>
    <x v="1"/>
  </r>
  <r>
    <n v="2023"/>
    <x v="6"/>
    <n v="1"/>
    <x v="6"/>
    <x v="1"/>
    <n v="-54000"/>
    <x v="7"/>
    <x v="4"/>
    <x v="1"/>
    <x v="1"/>
    <x v="1"/>
  </r>
  <r>
    <n v="2023"/>
    <x v="6"/>
    <n v="1"/>
    <x v="6"/>
    <x v="1"/>
    <n v="-3600"/>
    <x v="8"/>
    <x v="4"/>
    <x v="1"/>
    <x v="1"/>
    <x v="1"/>
  </r>
  <r>
    <n v="2023"/>
    <x v="6"/>
    <n v="1"/>
    <x v="6"/>
    <x v="1"/>
    <n v="-9000"/>
    <x v="9"/>
    <x v="4"/>
    <x v="1"/>
    <x v="1"/>
    <x v="1"/>
  </r>
  <r>
    <n v="2023"/>
    <x v="6"/>
    <n v="1"/>
    <x v="6"/>
    <x v="1"/>
    <n v="-10800"/>
    <x v="10"/>
    <x v="4"/>
    <x v="1"/>
    <x v="1"/>
    <x v="1"/>
  </r>
  <r>
    <n v="2023"/>
    <x v="6"/>
    <n v="1"/>
    <x v="6"/>
    <x v="1"/>
    <n v="-234000"/>
    <x v="11"/>
    <x v="4"/>
    <x v="1"/>
    <x v="1"/>
    <x v="1"/>
  </r>
  <r>
    <n v="2023"/>
    <x v="6"/>
    <n v="1"/>
    <x v="6"/>
    <x v="1"/>
    <n v="-12600"/>
    <x v="6"/>
    <x v="4"/>
    <x v="1"/>
    <x v="1"/>
    <x v="1"/>
  </r>
  <r>
    <n v="2023"/>
    <x v="6"/>
    <n v="1"/>
    <x v="6"/>
    <x v="1"/>
    <n v="-27000"/>
    <x v="12"/>
    <x v="5"/>
    <x v="1"/>
    <x v="1"/>
    <x v="1"/>
  </r>
  <r>
    <n v="2023"/>
    <x v="8"/>
    <n v="1"/>
    <x v="8"/>
    <x v="1"/>
    <n v="69000"/>
    <x v="0"/>
    <x v="1"/>
    <x v="0"/>
    <x v="0"/>
    <x v="0"/>
  </r>
  <r>
    <n v="2023"/>
    <x v="9"/>
    <n v="1"/>
    <x v="9"/>
    <x v="1"/>
    <n v="60000"/>
    <x v="0"/>
    <x v="1"/>
    <x v="0"/>
    <x v="0"/>
    <x v="0"/>
  </r>
  <r>
    <n v="2023"/>
    <x v="7"/>
    <n v="1"/>
    <x v="7"/>
    <x v="1"/>
    <n v="550000"/>
    <x v="0"/>
    <x v="0"/>
    <x v="0"/>
    <x v="0"/>
    <x v="0"/>
  </r>
  <r>
    <n v="2023"/>
    <x v="10"/>
    <n v="1"/>
    <x v="10"/>
    <x v="1"/>
    <n v="57000"/>
    <x v="0"/>
    <x v="1"/>
    <x v="0"/>
    <x v="0"/>
    <x v="0"/>
  </r>
  <r>
    <n v="2023"/>
    <x v="7"/>
    <n v="1"/>
    <x v="7"/>
    <x v="1"/>
    <n v="24600"/>
    <x v="0"/>
    <x v="2"/>
    <x v="0"/>
    <x v="0"/>
    <x v="0"/>
  </r>
  <r>
    <n v="2023"/>
    <x v="7"/>
    <n v="1"/>
    <x v="7"/>
    <x v="1"/>
    <n v="-36000"/>
    <x v="1"/>
    <x v="3"/>
    <x v="1"/>
    <x v="1"/>
    <x v="1"/>
  </r>
  <r>
    <n v="2023"/>
    <x v="7"/>
    <n v="1"/>
    <x v="7"/>
    <x v="1"/>
    <n v="-68400"/>
    <x v="2"/>
    <x v="3"/>
    <x v="1"/>
    <x v="1"/>
    <x v="1"/>
  </r>
  <r>
    <n v="2023"/>
    <x v="7"/>
    <n v="1"/>
    <x v="7"/>
    <x v="1"/>
    <n v="-20000"/>
    <x v="3"/>
    <x v="3"/>
    <x v="1"/>
    <x v="1"/>
    <x v="1"/>
  </r>
  <r>
    <n v="2023"/>
    <x v="7"/>
    <n v="1"/>
    <x v="7"/>
    <x v="1"/>
    <n v="-55000"/>
    <x v="4"/>
    <x v="3"/>
    <x v="1"/>
    <x v="1"/>
    <x v="1"/>
  </r>
  <r>
    <n v="2023"/>
    <x v="7"/>
    <n v="1"/>
    <x v="7"/>
    <x v="1"/>
    <n v="-10000"/>
    <x v="5"/>
    <x v="3"/>
    <x v="1"/>
    <x v="1"/>
    <x v="1"/>
  </r>
  <r>
    <n v="2023"/>
    <x v="7"/>
    <n v="1"/>
    <x v="7"/>
    <x v="1"/>
    <n v="-3600"/>
    <x v="6"/>
    <x v="3"/>
    <x v="1"/>
    <x v="1"/>
    <x v="1"/>
  </r>
  <r>
    <n v="2023"/>
    <x v="7"/>
    <n v="1"/>
    <x v="7"/>
    <x v="1"/>
    <n v="-54000"/>
    <x v="7"/>
    <x v="4"/>
    <x v="1"/>
    <x v="1"/>
    <x v="1"/>
  </r>
  <r>
    <n v="2023"/>
    <x v="7"/>
    <n v="1"/>
    <x v="7"/>
    <x v="1"/>
    <n v="-3600"/>
    <x v="8"/>
    <x v="4"/>
    <x v="1"/>
    <x v="1"/>
    <x v="1"/>
  </r>
  <r>
    <n v="2023"/>
    <x v="7"/>
    <n v="1"/>
    <x v="7"/>
    <x v="1"/>
    <n v="-9000"/>
    <x v="9"/>
    <x v="4"/>
    <x v="1"/>
    <x v="1"/>
    <x v="1"/>
  </r>
  <r>
    <n v="2023"/>
    <x v="7"/>
    <n v="1"/>
    <x v="7"/>
    <x v="1"/>
    <n v="-10800"/>
    <x v="10"/>
    <x v="4"/>
    <x v="1"/>
    <x v="1"/>
    <x v="1"/>
  </r>
  <r>
    <n v="2023"/>
    <x v="7"/>
    <n v="1"/>
    <x v="7"/>
    <x v="1"/>
    <n v="-200000"/>
    <x v="11"/>
    <x v="4"/>
    <x v="1"/>
    <x v="1"/>
    <x v="1"/>
  </r>
  <r>
    <n v="2023"/>
    <x v="7"/>
    <n v="1"/>
    <x v="7"/>
    <x v="1"/>
    <n v="-12600"/>
    <x v="6"/>
    <x v="4"/>
    <x v="1"/>
    <x v="1"/>
    <x v="1"/>
  </r>
  <r>
    <n v="2023"/>
    <x v="7"/>
    <n v="1"/>
    <x v="7"/>
    <x v="1"/>
    <n v="-23800"/>
    <x v="12"/>
    <x v="5"/>
    <x v="1"/>
    <x v="1"/>
    <x v="1"/>
  </r>
  <r>
    <n v="2023"/>
    <x v="11"/>
    <n v="1"/>
    <x v="11"/>
    <x v="1"/>
    <n v="126000"/>
    <x v="0"/>
    <x v="1"/>
    <x v="0"/>
    <x v="0"/>
    <x v="0"/>
  </r>
  <r>
    <n v="2023"/>
    <x v="8"/>
    <n v="1"/>
    <x v="8"/>
    <x v="1"/>
    <n v="400000"/>
    <x v="0"/>
    <x v="0"/>
    <x v="0"/>
    <x v="0"/>
    <x v="0"/>
  </r>
  <r>
    <n v="2023"/>
    <x v="8"/>
    <n v="1"/>
    <x v="8"/>
    <x v="1"/>
    <n v="21900"/>
    <x v="0"/>
    <x v="2"/>
    <x v="0"/>
    <x v="0"/>
    <x v="0"/>
  </r>
  <r>
    <n v="2023"/>
    <x v="8"/>
    <n v="1"/>
    <x v="8"/>
    <x v="1"/>
    <n v="-36000"/>
    <x v="1"/>
    <x v="3"/>
    <x v="1"/>
    <x v="1"/>
    <x v="1"/>
  </r>
  <r>
    <n v="2023"/>
    <x v="8"/>
    <n v="1"/>
    <x v="8"/>
    <x v="1"/>
    <n v="-68400"/>
    <x v="2"/>
    <x v="3"/>
    <x v="1"/>
    <x v="1"/>
    <x v="1"/>
  </r>
  <r>
    <n v="2023"/>
    <x v="8"/>
    <n v="1"/>
    <x v="8"/>
    <x v="1"/>
    <n v="-20000"/>
    <x v="3"/>
    <x v="3"/>
    <x v="1"/>
    <x v="1"/>
    <x v="1"/>
  </r>
  <r>
    <n v="2023"/>
    <x v="8"/>
    <n v="1"/>
    <x v="8"/>
    <x v="1"/>
    <n v="-70000"/>
    <x v="4"/>
    <x v="3"/>
    <x v="1"/>
    <x v="1"/>
    <x v="1"/>
  </r>
  <r>
    <n v="2023"/>
    <x v="8"/>
    <n v="1"/>
    <x v="8"/>
    <x v="1"/>
    <n v="-10000"/>
    <x v="5"/>
    <x v="3"/>
    <x v="1"/>
    <x v="1"/>
    <x v="1"/>
  </r>
  <r>
    <n v="2023"/>
    <x v="8"/>
    <n v="1"/>
    <x v="8"/>
    <x v="1"/>
    <n v="-5400"/>
    <x v="6"/>
    <x v="3"/>
    <x v="1"/>
    <x v="1"/>
    <x v="1"/>
  </r>
  <r>
    <n v="2023"/>
    <x v="8"/>
    <n v="1"/>
    <x v="8"/>
    <x v="1"/>
    <n v="-25000"/>
    <x v="7"/>
    <x v="4"/>
    <x v="1"/>
    <x v="1"/>
    <x v="1"/>
  </r>
  <r>
    <n v="2023"/>
    <x v="8"/>
    <n v="1"/>
    <x v="8"/>
    <x v="1"/>
    <n v="-3600"/>
    <x v="8"/>
    <x v="4"/>
    <x v="1"/>
    <x v="1"/>
    <x v="1"/>
  </r>
  <r>
    <n v="2023"/>
    <x v="8"/>
    <n v="1"/>
    <x v="8"/>
    <x v="1"/>
    <n v="-10000"/>
    <x v="9"/>
    <x v="4"/>
    <x v="1"/>
    <x v="1"/>
    <x v="1"/>
  </r>
  <r>
    <n v="2023"/>
    <x v="8"/>
    <n v="1"/>
    <x v="8"/>
    <x v="1"/>
    <n v="-30000"/>
    <x v="10"/>
    <x v="4"/>
    <x v="1"/>
    <x v="1"/>
    <x v="1"/>
  </r>
  <r>
    <n v="2023"/>
    <x v="8"/>
    <n v="1"/>
    <x v="8"/>
    <x v="1"/>
    <n v="-200000"/>
    <x v="11"/>
    <x v="4"/>
    <x v="1"/>
    <x v="1"/>
    <x v="1"/>
  </r>
  <r>
    <n v="2023"/>
    <x v="8"/>
    <n v="1"/>
    <x v="8"/>
    <x v="1"/>
    <n v="-12600"/>
    <x v="6"/>
    <x v="4"/>
    <x v="1"/>
    <x v="1"/>
    <x v="1"/>
  </r>
  <r>
    <n v="2023"/>
    <x v="8"/>
    <n v="1"/>
    <x v="8"/>
    <x v="1"/>
    <n v="-15000"/>
    <x v="12"/>
    <x v="5"/>
    <x v="1"/>
    <x v="1"/>
    <x v="1"/>
  </r>
  <r>
    <n v="2023"/>
    <x v="9"/>
    <n v="1"/>
    <x v="9"/>
    <x v="1"/>
    <n v="600000"/>
    <x v="0"/>
    <x v="0"/>
    <x v="0"/>
    <x v="0"/>
    <x v="0"/>
  </r>
  <r>
    <n v="2023"/>
    <x v="9"/>
    <n v="1"/>
    <x v="9"/>
    <x v="1"/>
    <n v="30000"/>
    <x v="0"/>
    <x v="2"/>
    <x v="0"/>
    <x v="0"/>
    <x v="0"/>
  </r>
  <r>
    <n v="2023"/>
    <x v="9"/>
    <n v="1"/>
    <x v="9"/>
    <x v="1"/>
    <n v="-36000"/>
    <x v="1"/>
    <x v="3"/>
    <x v="1"/>
    <x v="1"/>
    <x v="1"/>
  </r>
  <r>
    <n v="2023"/>
    <x v="9"/>
    <n v="1"/>
    <x v="9"/>
    <x v="1"/>
    <n v="-72000"/>
    <x v="2"/>
    <x v="3"/>
    <x v="1"/>
    <x v="1"/>
    <x v="1"/>
  </r>
  <r>
    <n v="2023"/>
    <x v="9"/>
    <n v="1"/>
    <x v="9"/>
    <x v="1"/>
    <n v="-20000"/>
    <x v="3"/>
    <x v="3"/>
    <x v="1"/>
    <x v="1"/>
    <x v="1"/>
  </r>
  <r>
    <n v="2023"/>
    <x v="9"/>
    <n v="1"/>
    <x v="9"/>
    <x v="1"/>
    <n v="-70000"/>
    <x v="4"/>
    <x v="3"/>
    <x v="1"/>
    <x v="1"/>
    <x v="1"/>
  </r>
  <r>
    <n v="2023"/>
    <x v="9"/>
    <n v="1"/>
    <x v="9"/>
    <x v="1"/>
    <n v="-10000"/>
    <x v="5"/>
    <x v="3"/>
    <x v="1"/>
    <x v="1"/>
    <x v="1"/>
  </r>
  <r>
    <n v="2023"/>
    <x v="9"/>
    <n v="1"/>
    <x v="9"/>
    <x v="1"/>
    <n v="-3600"/>
    <x v="6"/>
    <x v="3"/>
    <x v="1"/>
    <x v="1"/>
    <x v="1"/>
  </r>
  <r>
    <n v="2023"/>
    <x v="9"/>
    <n v="1"/>
    <x v="9"/>
    <x v="1"/>
    <n v="-25000"/>
    <x v="7"/>
    <x v="4"/>
    <x v="1"/>
    <x v="1"/>
    <x v="1"/>
  </r>
  <r>
    <n v="2023"/>
    <x v="9"/>
    <n v="1"/>
    <x v="9"/>
    <x v="1"/>
    <n v="-3600"/>
    <x v="8"/>
    <x v="4"/>
    <x v="1"/>
    <x v="1"/>
    <x v="1"/>
  </r>
  <r>
    <n v="2023"/>
    <x v="9"/>
    <n v="1"/>
    <x v="9"/>
    <x v="1"/>
    <n v="-10000"/>
    <x v="9"/>
    <x v="4"/>
    <x v="1"/>
    <x v="1"/>
    <x v="1"/>
  </r>
  <r>
    <n v="2023"/>
    <x v="9"/>
    <n v="1"/>
    <x v="9"/>
    <x v="1"/>
    <n v="-30000"/>
    <x v="10"/>
    <x v="4"/>
    <x v="1"/>
    <x v="1"/>
    <x v="1"/>
  </r>
  <r>
    <n v="2023"/>
    <x v="9"/>
    <n v="1"/>
    <x v="9"/>
    <x v="1"/>
    <n v="-200000"/>
    <x v="11"/>
    <x v="4"/>
    <x v="1"/>
    <x v="1"/>
    <x v="1"/>
  </r>
  <r>
    <n v="2023"/>
    <x v="9"/>
    <n v="1"/>
    <x v="9"/>
    <x v="1"/>
    <n v="-12600"/>
    <x v="6"/>
    <x v="4"/>
    <x v="1"/>
    <x v="1"/>
    <x v="1"/>
  </r>
  <r>
    <n v="2023"/>
    <x v="9"/>
    <n v="1"/>
    <x v="9"/>
    <x v="1"/>
    <n v="-34300"/>
    <x v="12"/>
    <x v="5"/>
    <x v="1"/>
    <x v="1"/>
    <x v="1"/>
  </r>
  <r>
    <n v="2023"/>
    <x v="10"/>
    <n v="1"/>
    <x v="10"/>
    <x v="1"/>
    <n v="600000"/>
    <x v="0"/>
    <x v="0"/>
    <x v="0"/>
    <x v="0"/>
    <x v="0"/>
  </r>
  <r>
    <n v="2023"/>
    <x v="10"/>
    <n v="1"/>
    <x v="10"/>
    <x v="1"/>
    <n v="21000"/>
    <x v="0"/>
    <x v="2"/>
    <x v="0"/>
    <x v="0"/>
    <x v="0"/>
  </r>
  <r>
    <n v="2023"/>
    <x v="10"/>
    <n v="1"/>
    <x v="10"/>
    <x v="1"/>
    <n v="-36000"/>
    <x v="1"/>
    <x v="3"/>
    <x v="1"/>
    <x v="1"/>
    <x v="1"/>
  </r>
  <r>
    <n v="2023"/>
    <x v="10"/>
    <n v="1"/>
    <x v="10"/>
    <x v="1"/>
    <n v="-72000"/>
    <x v="2"/>
    <x v="3"/>
    <x v="1"/>
    <x v="1"/>
    <x v="1"/>
  </r>
  <r>
    <n v="2023"/>
    <x v="10"/>
    <n v="1"/>
    <x v="10"/>
    <x v="1"/>
    <n v="-30000"/>
    <x v="3"/>
    <x v="3"/>
    <x v="1"/>
    <x v="1"/>
    <x v="1"/>
  </r>
  <r>
    <n v="2023"/>
    <x v="10"/>
    <n v="1"/>
    <x v="10"/>
    <x v="1"/>
    <n v="-70000"/>
    <x v="4"/>
    <x v="3"/>
    <x v="1"/>
    <x v="1"/>
    <x v="1"/>
  </r>
  <r>
    <n v="2023"/>
    <x v="10"/>
    <n v="1"/>
    <x v="10"/>
    <x v="1"/>
    <n v="-10000"/>
    <x v="5"/>
    <x v="3"/>
    <x v="1"/>
    <x v="1"/>
    <x v="1"/>
  </r>
  <r>
    <n v="2023"/>
    <x v="10"/>
    <n v="1"/>
    <x v="10"/>
    <x v="1"/>
    <n v="-7200"/>
    <x v="6"/>
    <x v="3"/>
    <x v="1"/>
    <x v="1"/>
    <x v="1"/>
  </r>
  <r>
    <n v="2023"/>
    <x v="10"/>
    <n v="1"/>
    <x v="10"/>
    <x v="1"/>
    <n v="-25000"/>
    <x v="7"/>
    <x v="4"/>
    <x v="1"/>
    <x v="1"/>
    <x v="1"/>
  </r>
  <r>
    <n v="2023"/>
    <x v="10"/>
    <n v="1"/>
    <x v="10"/>
    <x v="1"/>
    <n v="-5400"/>
    <x v="8"/>
    <x v="4"/>
    <x v="1"/>
    <x v="1"/>
    <x v="1"/>
  </r>
  <r>
    <n v="2023"/>
    <x v="10"/>
    <n v="1"/>
    <x v="10"/>
    <x v="1"/>
    <n v="-12000"/>
    <x v="9"/>
    <x v="4"/>
    <x v="1"/>
    <x v="1"/>
    <x v="1"/>
  </r>
  <r>
    <n v="2023"/>
    <x v="10"/>
    <n v="1"/>
    <x v="10"/>
    <x v="1"/>
    <n v="-45000"/>
    <x v="10"/>
    <x v="4"/>
    <x v="1"/>
    <x v="1"/>
    <x v="1"/>
  </r>
  <r>
    <n v="2023"/>
    <x v="10"/>
    <n v="1"/>
    <x v="10"/>
    <x v="1"/>
    <n v="-200000"/>
    <x v="11"/>
    <x v="4"/>
    <x v="1"/>
    <x v="1"/>
    <x v="1"/>
  </r>
  <r>
    <n v="2023"/>
    <x v="10"/>
    <n v="1"/>
    <x v="10"/>
    <x v="1"/>
    <n v="-12600"/>
    <x v="6"/>
    <x v="4"/>
    <x v="1"/>
    <x v="1"/>
    <x v="1"/>
  </r>
  <r>
    <n v="2023"/>
    <x v="10"/>
    <n v="1"/>
    <x v="10"/>
    <x v="1"/>
    <n v="-25200"/>
    <x v="12"/>
    <x v="5"/>
    <x v="1"/>
    <x v="1"/>
    <x v="1"/>
  </r>
  <r>
    <n v="2023"/>
    <x v="11"/>
    <n v="1"/>
    <x v="11"/>
    <x v="1"/>
    <n v="750000"/>
    <x v="0"/>
    <x v="0"/>
    <x v="0"/>
    <x v="0"/>
    <x v="0"/>
  </r>
  <r>
    <n v="2023"/>
    <x v="11"/>
    <n v="1"/>
    <x v="11"/>
    <x v="1"/>
    <n v="27000"/>
    <x v="0"/>
    <x v="2"/>
    <x v="0"/>
    <x v="0"/>
    <x v="0"/>
  </r>
  <r>
    <n v="2023"/>
    <x v="11"/>
    <n v="1"/>
    <x v="11"/>
    <x v="1"/>
    <n v="-36000"/>
    <x v="1"/>
    <x v="3"/>
    <x v="1"/>
    <x v="1"/>
    <x v="1"/>
  </r>
  <r>
    <n v="2023"/>
    <x v="11"/>
    <n v="1"/>
    <x v="11"/>
    <x v="1"/>
    <n v="-72000"/>
    <x v="2"/>
    <x v="3"/>
    <x v="1"/>
    <x v="1"/>
    <x v="1"/>
  </r>
  <r>
    <n v="2023"/>
    <x v="11"/>
    <n v="1"/>
    <x v="11"/>
    <x v="1"/>
    <n v="-50000"/>
    <x v="3"/>
    <x v="3"/>
    <x v="1"/>
    <x v="1"/>
    <x v="1"/>
  </r>
  <r>
    <n v="2023"/>
    <x v="11"/>
    <n v="1"/>
    <x v="11"/>
    <x v="1"/>
    <n v="-70000"/>
    <x v="4"/>
    <x v="3"/>
    <x v="1"/>
    <x v="1"/>
    <x v="1"/>
  </r>
  <r>
    <n v="2023"/>
    <x v="11"/>
    <n v="1"/>
    <x v="11"/>
    <x v="1"/>
    <n v="-10000"/>
    <x v="5"/>
    <x v="3"/>
    <x v="1"/>
    <x v="1"/>
    <x v="1"/>
  </r>
  <r>
    <n v="2023"/>
    <x v="11"/>
    <n v="1"/>
    <x v="11"/>
    <x v="1"/>
    <n v="-14400"/>
    <x v="6"/>
    <x v="3"/>
    <x v="1"/>
    <x v="1"/>
    <x v="1"/>
  </r>
  <r>
    <n v="2023"/>
    <x v="11"/>
    <n v="1"/>
    <x v="11"/>
    <x v="1"/>
    <n v="-25000"/>
    <x v="7"/>
    <x v="4"/>
    <x v="1"/>
    <x v="1"/>
    <x v="1"/>
  </r>
  <r>
    <n v="2023"/>
    <x v="11"/>
    <n v="1"/>
    <x v="11"/>
    <x v="1"/>
    <n v="-6000"/>
    <x v="8"/>
    <x v="4"/>
    <x v="1"/>
    <x v="1"/>
    <x v="1"/>
  </r>
  <r>
    <n v="2023"/>
    <x v="11"/>
    <n v="1"/>
    <x v="11"/>
    <x v="1"/>
    <n v="-15000"/>
    <x v="9"/>
    <x v="4"/>
    <x v="1"/>
    <x v="1"/>
    <x v="1"/>
  </r>
  <r>
    <n v="2023"/>
    <x v="11"/>
    <n v="1"/>
    <x v="11"/>
    <x v="1"/>
    <n v="-50000"/>
    <x v="10"/>
    <x v="4"/>
    <x v="1"/>
    <x v="1"/>
    <x v="1"/>
  </r>
  <r>
    <n v="2023"/>
    <x v="11"/>
    <n v="1"/>
    <x v="11"/>
    <x v="1"/>
    <n v="-200000"/>
    <x v="11"/>
    <x v="4"/>
    <x v="1"/>
    <x v="1"/>
    <x v="1"/>
  </r>
  <r>
    <n v="2023"/>
    <x v="11"/>
    <n v="1"/>
    <x v="11"/>
    <x v="1"/>
    <n v="-12600"/>
    <x v="6"/>
    <x v="4"/>
    <x v="1"/>
    <x v="1"/>
    <x v="1"/>
  </r>
  <r>
    <n v="2023"/>
    <x v="11"/>
    <n v="1"/>
    <x v="11"/>
    <x v="1"/>
    <n v="-60000"/>
    <x v="12"/>
    <x v="5"/>
    <x v="1"/>
    <x v="1"/>
    <x v="1"/>
  </r>
  <r>
    <n v="2023"/>
    <x v="0"/>
    <n v="1"/>
    <x v="0"/>
    <x v="2"/>
    <n v="510000"/>
    <x v="0"/>
    <x v="0"/>
    <x v="0"/>
    <x v="0"/>
    <x v="0"/>
  </r>
  <r>
    <n v="2023"/>
    <x v="0"/>
    <n v="1"/>
    <x v="0"/>
    <x v="2"/>
    <n v="40000"/>
    <x v="0"/>
    <x v="2"/>
    <x v="0"/>
    <x v="0"/>
    <x v="0"/>
  </r>
  <r>
    <n v="2023"/>
    <x v="0"/>
    <n v="1"/>
    <x v="0"/>
    <x v="2"/>
    <n v="-15000"/>
    <x v="1"/>
    <x v="3"/>
    <x v="1"/>
    <x v="1"/>
    <x v="1"/>
  </r>
  <r>
    <n v="2023"/>
    <x v="0"/>
    <n v="1"/>
    <x v="0"/>
    <x v="2"/>
    <n v="-30000"/>
    <x v="2"/>
    <x v="3"/>
    <x v="1"/>
    <x v="1"/>
    <x v="1"/>
  </r>
  <r>
    <n v="2023"/>
    <x v="0"/>
    <n v="1"/>
    <x v="0"/>
    <x v="2"/>
    <n v="-40000"/>
    <x v="3"/>
    <x v="3"/>
    <x v="1"/>
    <x v="1"/>
    <x v="1"/>
  </r>
  <r>
    <n v="2023"/>
    <x v="0"/>
    <n v="1"/>
    <x v="0"/>
    <x v="2"/>
    <n v="-52000"/>
    <x v="4"/>
    <x v="3"/>
    <x v="1"/>
    <x v="1"/>
    <x v="1"/>
  </r>
  <r>
    <n v="2023"/>
    <x v="0"/>
    <n v="1"/>
    <x v="0"/>
    <x v="2"/>
    <n v="-5000"/>
    <x v="5"/>
    <x v="3"/>
    <x v="1"/>
    <x v="1"/>
    <x v="1"/>
  </r>
  <r>
    <n v="2023"/>
    <x v="0"/>
    <n v="1"/>
    <x v="0"/>
    <x v="2"/>
    <n v="-5000"/>
    <x v="6"/>
    <x v="3"/>
    <x v="1"/>
    <x v="1"/>
    <x v="1"/>
  </r>
  <r>
    <n v="2023"/>
    <x v="0"/>
    <n v="1"/>
    <x v="0"/>
    <x v="2"/>
    <n v="-30000"/>
    <x v="7"/>
    <x v="4"/>
    <x v="1"/>
    <x v="1"/>
    <x v="1"/>
  </r>
  <r>
    <n v="2023"/>
    <x v="0"/>
    <n v="1"/>
    <x v="0"/>
    <x v="2"/>
    <n v="-4000"/>
    <x v="8"/>
    <x v="4"/>
    <x v="1"/>
    <x v="1"/>
    <x v="1"/>
  </r>
  <r>
    <n v="2023"/>
    <x v="0"/>
    <n v="1"/>
    <x v="0"/>
    <x v="2"/>
    <n v="-9000"/>
    <x v="9"/>
    <x v="4"/>
    <x v="1"/>
    <x v="1"/>
    <x v="1"/>
  </r>
  <r>
    <n v="2023"/>
    <x v="0"/>
    <n v="1"/>
    <x v="0"/>
    <x v="2"/>
    <n v="-10000"/>
    <x v="10"/>
    <x v="4"/>
    <x v="1"/>
    <x v="1"/>
    <x v="1"/>
  </r>
  <r>
    <n v="2023"/>
    <x v="0"/>
    <n v="1"/>
    <x v="0"/>
    <x v="2"/>
    <n v="-100000"/>
    <x v="11"/>
    <x v="4"/>
    <x v="1"/>
    <x v="1"/>
    <x v="1"/>
  </r>
  <r>
    <n v="2023"/>
    <x v="0"/>
    <n v="1"/>
    <x v="0"/>
    <x v="2"/>
    <n v="-7000"/>
    <x v="6"/>
    <x v="4"/>
    <x v="1"/>
    <x v="1"/>
    <x v="1"/>
  </r>
  <r>
    <n v="2023"/>
    <x v="0"/>
    <n v="1"/>
    <x v="0"/>
    <x v="2"/>
    <n v="-52000"/>
    <x v="12"/>
    <x v="5"/>
    <x v="1"/>
    <x v="1"/>
    <x v="1"/>
  </r>
  <r>
    <n v="2023"/>
    <x v="1"/>
    <n v="1"/>
    <x v="1"/>
    <x v="2"/>
    <n v="-39000"/>
    <x v="12"/>
    <x v="5"/>
    <x v="1"/>
    <x v="1"/>
    <x v="1"/>
  </r>
  <r>
    <n v="2023"/>
    <x v="1"/>
    <n v="1"/>
    <x v="1"/>
    <x v="2"/>
    <n v="459000"/>
    <x v="0"/>
    <x v="0"/>
    <x v="0"/>
    <x v="0"/>
    <x v="0"/>
  </r>
  <r>
    <n v="2023"/>
    <x v="1"/>
    <n v="1"/>
    <x v="1"/>
    <x v="2"/>
    <n v="20000"/>
    <x v="0"/>
    <x v="2"/>
    <x v="0"/>
    <x v="0"/>
    <x v="0"/>
  </r>
  <r>
    <n v="2023"/>
    <x v="1"/>
    <n v="1"/>
    <x v="1"/>
    <x v="2"/>
    <n v="-15000"/>
    <x v="1"/>
    <x v="3"/>
    <x v="1"/>
    <x v="1"/>
    <x v="1"/>
  </r>
  <r>
    <n v="2023"/>
    <x v="1"/>
    <n v="1"/>
    <x v="1"/>
    <x v="2"/>
    <n v="-30000"/>
    <x v="2"/>
    <x v="3"/>
    <x v="1"/>
    <x v="1"/>
    <x v="1"/>
  </r>
  <r>
    <n v="2023"/>
    <x v="1"/>
    <n v="1"/>
    <x v="1"/>
    <x v="2"/>
    <n v="-40000"/>
    <x v="3"/>
    <x v="3"/>
    <x v="1"/>
    <x v="1"/>
    <x v="1"/>
  </r>
  <r>
    <n v="2023"/>
    <x v="1"/>
    <n v="1"/>
    <x v="1"/>
    <x v="2"/>
    <n v="-52000"/>
    <x v="4"/>
    <x v="3"/>
    <x v="1"/>
    <x v="1"/>
    <x v="1"/>
  </r>
  <r>
    <n v="2023"/>
    <x v="1"/>
    <n v="1"/>
    <x v="1"/>
    <x v="2"/>
    <n v="-5000"/>
    <x v="5"/>
    <x v="3"/>
    <x v="1"/>
    <x v="1"/>
    <x v="1"/>
  </r>
  <r>
    <n v="2023"/>
    <x v="1"/>
    <n v="1"/>
    <x v="1"/>
    <x v="2"/>
    <n v="-5000"/>
    <x v="6"/>
    <x v="3"/>
    <x v="1"/>
    <x v="1"/>
    <x v="1"/>
  </r>
  <r>
    <n v="2023"/>
    <x v="1"/>
    <n v="1"/>
    <x v="1"/>
    <x v="2"/>
    <n v="-30000"/>
    <x v="7"/>
    <x v="4"/>
    <x v="1"/>
    <x v="1"/>
    <x v="1"/>
  </r>
  <r>
    <n v="2023"/>
    <x v="1"/>
    <n v="1"/>
    <x v="1"/>
    <x v="2"/>
    <n v="-4000"/>
    <x v="8"/>
    <x v="4"/>
    <x v="1"/>
    <x v="1"/>
    <x v="1"/>
  </r>
  <r>
    <n v="2023"/>
    <x v="1"/>
    <n v="1"/>
    <x v="1"/>
    <x v="2"/>
    <n v="-8000"/>
    <x v="9"/>
    <x v="4"/>
    <x v="1"/>
    <x v="1"/>
    <x v="1"/>
  </r>
  <r>
    <n v="2023"/>
    <x v="1"/>
    <n v="1"/>
    <x v="1"/>
    <x v="2"/>
    <n v="-10000"/>
    <x v="10"/>
    <x v="4"/>
    <x v="1"/>
    <x v="1"/>
    <x v="1"/>
  </r>
  <r>
    <n v="2023"/>
    <x v="1"/>
    <n v="1"/>
    <x v="1"/>
    <x v="2"/>
    <n v="-100000"/>
    <x v="11"/>
    <x v="4"/>
    <x v="1"/>
    <x v="1"/>
    <x v="1"/>
  </r>
  <r>
    <n v="2023"/>
    <x v="1"/>
    <n v="1"/>
    <x v="1"/>
    <x v="2"/>
    <n v="-7000"/>
    <x v="6"/>
    <x v="4"/>
    <x v="1"/>
    <x v="1"/>
    <x v="1"/>
  </r>
  <r>
    <n v="2023"/>
    <x v="2"/>
    <n v="1"/>
    <x v="2"/>
    <x v="2"/>
    <n v="-27000"/>
    <x v="12"/>
    <x v="5"/>
    <x v="1"/>
    <x v="1"/>
    <x v="1"/>
  </r>
  <r>
    <n v="2023"/>
    <x v="2"/>
    <n v="1"/>
    <x v="2"/>
    <x v="2"/>
    <n v="382500"/>
    <x v="0"/>
    <x v="0"/>
    <x v="0"/>
    <x v="0"/>
    <x v="0"/>
  </r>
  <r>
    <n v="2023"/>
    <x v="2"/>
    <n v="1"/>
    <x v="2"/>
    <x v="2"/>
    <n v="24000"/>
    <x v="0"/>
    <x v="2"/>
    <x v="0"/>
    <x v="0"/>
    <x v="0"/>
  </r>
  <r>
    <n v="2023"/>
    <x v="2"/>
    <n v="1"/>
    <x v="2"/>
    <x v="2"/>
    <n v="-15000"/>
    <x v="1"/>
    <x v="3"/>
    <x v="1"/>
    <x v="1"/>
    <x v="1"/>
  </r>
  <r>
    <n v="2023"/>
    <x v="2"/>
    <n v="1"/>
    <x v="2"/>
    <x v="2"/>
    <n v="-30000"/>
    <x v="2"/>
    <x v="3"/>
    <x v="1"/>
    <x v="1"/>
    <x v="1"/>
  </r>
  <r>
    <n v="2023"/>
    <x v="2"/>
    <n v="1"/>
    <x v="2"/>
    <x v="2"/>
    <n v="-20000"/>
    <x v="3"/>
    <x v="3"/>
    <x v="1"/>
    <x v="1"/>
    <x v="1"/>
  </r>
  <r>
    <n v="2023"/>
    <x v="2"/>
    <n v="1"/>
    <x v="2"/>
    <x v="2"/>
    <n v="-52000"/>
    <x v="4"/>
    <x v="3"/>
    <x v="1"/>
    <x v="1"/>
    <x v="1"/>
  </r>
  <r>
    <n v="2023"/>
    <x v="2"/>
    <n v="1"/>
    <x v="2"/>
    <x v="2"/>
    <n v="-5000"/>
    <x v="5"/>
    <x v="3"/>
    <x v="1"/>
    <x v="1"/>
    <x v="1"/>
  </r>
  <r>
    <n v="2023"/>
    <x v="2"/>
    <n v="1"/>
    <x v="2"/>
    <x v="2"/>
    <n v="-3000"/>
    <x v="6"/>
    <x v="3"/>
    <x v="1"/>
    <x v="1"/>
    <x v="1"/>
  </r>
  <r>
    <n v="2023"/>
    <x v="2"/>
    <n v="1"/>
    <x v="2"/>
    <x v="2"/>
    <n v="-30000"/>
    <x v="7"/>
    <x v="4"/>
    <x v="1"/>
    <x v="1"/>
    <x v="1"/>
  </r>
  <r>
    <n v="2023"/>
    <x v="2"/>
    <n v="1"/>
    <x v="2"/>
    <x v="2"/>
    <n v="-2000"/>
    <x v="8"/>
    <x v="4"/>
    <x v="1"/>
    <x v="1"/>
    <x v="1"/>
  </r>
  <r>
    <n v="2023"/>
    <x v="2"/>
    <n v="1"/>
    <x v="2"/>
    <x v="2"/>
    <n v="-5000"/>
    <x v="9"/>
    <x v="4"/>
    <x v="1"/>
    <x v="1"/>
    <x v="1"/>
  </r>
  <r>
    <n v="2023"/>
    <x v="2"/>
    <n v="1"/>
    <x v="2"/>
    <x v="2"/>
    <n v="-7000"/>
    <x v="10"/>
    <x v="4"/>
    <x v="1"/>
    <x v="1"/>
    <x v="1"/>
  </r>
  <r>
    <n v="2023"/>
    <x v="2"/>
    <n v="1"/>
    <x v="2"/>
    <x v="2"/>
    <n v="-100000"/>
    <x v="11"/>
    <x v="4"/>
    <x v="1"/>
    <x v="1"/>
    <x v="1"/>
  </r>
  <r>
    <n v="2023"/>
    <x v="2"/>
    <n v="1"/>
    <x v="2"/>
    <x v="2"/>
    <n v="-7000"/>
    <x v="6"/>
    <x v="4"/>
    <x v="1"/>
    <x v="1"/>
    <x v="1"/>
  </r>
  <r>
    <n v="2023"/>
    <x v="3"/>
    <n v="1"/>
    <x v="3"/>
    <x v="2"/>
    <n v="-20000"/>
    <x v="12"/>
    <x v="5"/>
    <x v="1"/>
    <x v="1"/>
    <x v="1"/>
  </r>
  <r>
    <n v="2023"/>
    <x v="3"/>
    <n v="1"/>
    <x v="3"/>
    <x v="2"/>
    <n v="306000"/>
    <x v="0"/>
    <x v="0"/>
    <x v="0"/>
    <x v="0"/>
    <x v="0"/>
  </r>
  <r>
    <n v="2023"/>
    <x v="3"/>
    <n v="1"/>
    <x v="3"/>
    <x v="2"/>
    <n v="22000"/>
    <x v="0"/>
    <x v="2"/>
    <x v="0"/>
    <x v="0"/>
    <x v="0"/>
  </r>
  <r>
    <n v="2023"/>
    <x v="3"/>
    <n v="1"/>
    <x v="3"/>
    <x v="2"/>
    <n v="-15000"/>
    <x v="1"/>
    <x v="3"/>
    <x v="1"/>
    <x v="1"/>
    <x v="1"/>
  </r>
  <r>
    <n v="2023"/>
    <x v="3"/>
    <n v="1"/>
    <x v="3"/>
    <x v="2"/>
    <n v="-30000"/>
    <x v="2"/>
    <x v="3"/>
    <x v="1"/>
    <x v="1"/>
    <x v="1"/>
  </r>
  <r>
    <n v="2023"/>
    <x v="3"/>
    <n v="1"/>
    <x v="3"/>
    <x v="2"/>
    <n v="-20000"/>
    <x v="3"/>
    <x v="3"/>
    <x v="1"/>
    <x v="1"/>
    <x v="1"/>
  </r>
  <r>
    <n v="2023"/>
    <x v="3"/>
    <n v="1"/>
    <x v="3"/>
    <x v="2"/>
    <n v="-52000"/>
    <x v="4"/>
    <x v="3"/>
    <x v="1"/>
    <x v="1"/>
    <x v="1"/>
  </r>
  <r>
    <n v="2023"/>
    <x v="3"/>
    <n v="1"/>
    <x v="3"/>
    <x v="2"/>
    <n v="-5000"/>
    <x v="5"/>
    <x v="3"/>
    <x v="1"/>
    <x v="1"/>
    <x v="1"/>
  </r>
  <r>
    <n v="2023"/>
    <x v="3"/>
    <n v="1"/>
    <x v="3"/>
    <x v="2"/>
    <n v="-3000"/>
    <x v="6"/>
    <x v="3"/>
    <x v="1"/>
    <x v="1"/>
    <x v="1"/>
  </r>
  <r>
    <n v="2023"/>
    <x v="3"/>
    <n v="1"/>
    <x v="3"/>
    <x v="2"/>
    <n v="-30000"/>
    <x v="7"/>
    <x v="4"/>
    <x v="1"/>
    <x v="1"/>
    <x v="1"/>
  </r>
  <r>
    <n v="2023"/>
    <x v="3"/>
    <n v="1"/>
    <x v="3"/>
    <x v="2"/>
    <n v="-2000"/>
    <x v="8"/>
    <x v="4"/>
    <x v="1"/>
    <x v="1"/>
    <x v="1"/>
  </r>
  <r>
    <n v="2023"/>
    <x v="3"/>
    <n v="1"/>
    <x v="3"/>
    <x v="2"/>
    <n v="-5000"/>
    <x v="9"/>
    <x v="4"/>
    <x v="1"/>
    <x v="1"/>
    <x v="1"/>
  </r>
  <r>
    <n v="2023"/>
    <x v="3"/>
    <n v="1"/>
    <x v="3"/>
    <x v="2"/>
    <n v="-6000"/>
    <x v="10"/>
    <x v="4"/>
    <x v="1"/>
    <x v="1"/>
    <x v="1"/>
  </r>
  <r>
    <n v="2023"/>
    <x v="3"/>
    <n v="1"/>
    <x v="3"/>
    <x v="2"/>
    <n v="-100000"/>
    <x v="11"/>
    <x v="4"/>
    <x v="1"/>
    <x v="1"/>
    <x v="1"/>
  </r>
  <r>
    <n v="2023"/>
    <x v="3"/>
    <n v="1"/>
    <x v="3"/>
    <x v="2"/>
    <n v="-7000"/>
    <x v="6"/>
    <x v="4"/>
    <x v="1"/>
    <x v="1"/>
    <x v="1"/>
  </r>
  <r>
    <n v="2023"/>
    <x v="4"/>
    <n v="1"/>
    <x v="4"/>
    <x v="2"/>
    <n v="-31000"/>
    <x v="12"/>
    <x v="5"/>
    <x v="1"/>
    <x v="1"/>
    <x v="1"/>
  </r>
  <r>
    <n v="2023"/>
    <x v="4"/>
    <n v="1"/>
    <x v="4"/>
    <x v="2"/>
    <n v="459000"/>
    <x v="0"/>
    <x v="0"/>
    <x v="0"/>
    <x v="0"/>
    <x v="0"/>
  </r>
  <r>
    <n v="2023"/>
    <x v="4"/>
    <n v="1"/>
    <x v="4"/>
    <x v="2"/>
    <n v="100000"/>
    <x v="0"/>
    <x v="2"/>
    <x v="0"/>
    <x v="0"/>
    <x v="0"/>
  </r>
  <r>
    <n v="2023"/>
    <x v="4"/>
    <n v="1"/>
    <x v="4"/>
    <x v="2"/>
    <n v="-15000"/>
    <x v="1"/>
    <x v="3"/>
    <x v="1"/>
    <x v="1"/>
    <x v="1"/>
  </r>
  <r>
    <n v="2023"/>
    <x v="4"/>
    <n v="1"/>
    <x v="4"/>
    <x v="2"/>
    <n v="-38000"/>
    <x v="2"/>
    <x v="3"/>
    <x v="1"/>
    <x v="1"/>
    <x v="1"/>
  </r>
  <r>
    <n v="2023"/>
    <x v="4"/>
    <n v="1"/>
    <x v="4"/>
    <x v="2"/>
    <n v="-40000"/>
    <x v="3"/>
    <x v="3"/>
    <x v="1"/>
    <x v="1"/>
    <x v="1"/>
  </r>
  <r>
    <n v="2023"/>
    <x v="4"/>
    <n v="1"/>
    <x v="4"/>
    <x v="2"/>
    <n v="-52000"/>
    <x v="4"/>
    <x v="3"/>
    <x v="1"/>
    <x v="1"/>
    <x v="1"/>
  </r>
  <r>
    <n v="2023"/>
    <x v="4"/>
    <n v="1"/>
    <x v="4"/>
    <x v="2"/>
    <n v="-5000"/>
    <x v="5"/>
    <x v="3"/>
    <x v="1"/>
    <x v="1"/>
    <x v="1"/>
  </r>
  <r>
    <n v="2023"/>
    <x v="4"/>
    <n v="1"/>
    <x v="4"/>
    <x v="2"/>
    <n v="-4000"/>
    <x v="6"/>
    <x v="3"/>
    <x v="1"/>
    <x v="1"/>
    <x v="1"/>
  </r>
  <r>
    <n v="2023"/>
    <x v="4"/>
    <n v="1"/>
    <x v="4"/>
    <x v="2"/>
    <n v="-30000"/>
    <x v="7"/>
    <x v="4"/>
    <x v="1"/>
    <x v="1"/>
    <x v="1"/>
  </r>
  <r>
    <n v="2023"/>
    <x v="4"/>
    <n v="1"/>
    <x v="4"/>
    <x v="2"/>
    <n v="-4000"/>
    <x v="8"/>
    <x v="4"/>
    <x v="1"/>
    <x v="1"/>
    <x v="1"/>
  </r>
  <r>
    <n v="2023"/>
    <x v="4"/>
    <n v="1"/>
    <x v="4"/>
    <x v="2"/>
    <n v="-8000"/>
    <x v="9"/>
    <x v="4"/>
    <x v="1"/>
    <x v="1"/>
    <x v="1"/>
  </r>
  <r>
    <n v="2023"/>
    <x v="4"/>
    <n v="1"/>
    <x v="4"/>
    <x v="2"/>
    <n v="-9000"/>
    <x v="10"/>
    <x v="4"/>
    <x v="1"/>
    <x v="1"/>
    <x v="1"/>
  </r>
  <r>
    <n v="2023"/>
    <x v="4"/>
    <n v="1"/>
    <x v="4"/>
    <x v="2"/>
    <n v="-130000"/>
    <x v="11"/>
    <x v="4"/>
    <x v="1"/>
    <x v="1"/>
    <x v="1"/>
  </r>
  <r>
    <n v="2023"/>
    <x v="4"/>
    <n v="1"/>
    <x v="4"/>
    <x v="2"/>
    <n v="-7000"/>
    <x v="6"/>
    <x v="4"/>
    <x v="1"/>
    <x v="1"/>
    <x v="1"/>
  </r>
  <r>
    <n v="2023"/>
    <x v="5"/>
    <n v="1"/>
    <x v="5"/>
    <x v="2"/>
    <n v="-56700"/>
    <x v="12"/>
    <x v="5"/>
    <x v="1"/>
    <x v="1"/>
    <x v="1"/>
  </r>
  <r>
    <n v="2023"/>
    <x v="5"/>
    <n v="1"/>
    <x v="5"/>
    <x v="2"/>
    <n v="561000"/>
    <x v="0"/>
    <x v="0"/>
    <x v="0"/>
    <x v="0"/>
    <x v="0"/>
  </r>
  <r>
    <n v="2023"/>
    <x v="5"/>
    <n v="1"/>
    <x v="5"/>
    <x v="2"/>
    <n v="80000"/>
    <x v="0"/>
    <x v="2"/>
    <x v="0"/>
    <x v="0"/>
    <x v="0"/>
  </r>
  <r>
    <n v="2023"/>
    <x v="5"/>
    <n v="1"/>
    <x v="5"/>
    <x v="2"/>
    <n v="-15000"/>
    <x v="1"/>
    <x v="3"/>
    <x v="1"/>
    <x v="1"/>
    <x v="1"/>
  </r>
  <r>
    <n v="2023"/>
    <x v="5"/>
    <n v="1"/>
    <x v="5"/>
    <x v="2"/>
    <n v="-38000"/>
    <x v="2"/>
    <x v="3"/>
    <x v="1"/>
    <x v="1"/>
    <x v="1"/>
  </r>
  <r>
    <n v="2023"/>
    <x v="5"/>
    <n v="1"/>
    <x v="5"/>
    <x v="2"/>
    <n v="-40000"/>
    <x v="3"/>
    <x v="3"/>
    <x v="1"/>
    <x v="1"/>
    <x v="1"/>
  </r>
  <r>
    <n v="2023"/>
    <x v="5"/>
    <n v="1"/>
    <x v="5"/>
    <x v="2"/>
    <n v="-52000"/>
    <x v="4"/>
    <x v="3"/>
    <x v="1"/>
    <x v="1"/>
    <x v="1"/>
  </r>
  <r>
    <n v="2023"/>
    <x v="5"/>
    <n v="1"/>
    <x v="5"/>
    <x v="2"/>
    <n v="-5000"/>
    <x v="5"/>
    <x v="3"/>
    <x v="1"/>
    <x v="1"/>
    <x v="1"/>
  </r>
  <r>
    <n v="2023"/>
    <x v="5"/>
    <n v="1"/>
    <x v="5"/>
    <x v="2"/>
    <n v="-3000"/>
    <x v="6"/>
    <x v="3"/>
    <x v="1"/>
    <x v="1"/>
    <x v="1"/>
  </r>
  <r>
    <n v="2023"/>
    <x v="5"/>
    <n v="1"/>
    <x v="5"/>
    <x v="2"/>
    <n v="-30000"/>
    <x v="7"/>
    <x v="4"/>
    <x v="1"/>
    <x v="1"/>
    <x v="1"/>
  </r>
  <r>
    <n v="2023"/>
    <x v="5"/>
    <n v="1"/>
    <x v="5"/>
    <x v="2"/>
    <n v="-3000"/>
    <x v="8"/>
    <x v="4"/>
    <x v="1"/>
    <x v="1"/>
    <x v="1"/>
  </r>
  <r>
    <n v="2023"/>
    <x v="5"/>
    <n v="1"/>
    <x v="5"/>
    <x v="2"/>
    <n v="-9000"/>
    <x v="9"/>
    <x v="4"/>
    <x v="1"/>
    <x v="1"/>
    <x v="1"/>
  </r>
  <r>
    <n v="2023"/>
    <x v="5"/>
    <n v="1"/>
    <x v="5"/>
    <x v="2"/>
    <n v="-8000"/>
    <x v="10"/>
    <x v="4"/>
    <x v="1"/>
    <x v="1"/>
    <x v="1"/>
  </r>
  <r>
    <n v="2023"/>
    <x v="5"/>
    <n v="1"/>
    <x v="5"/>
    <x v="2"/>
    <n v="-130000"/>
    <x v="11"/>
    <x v="4"/>
    <x v="1"/>
    <x v="1"/>
    <x v="1"/>
  </r>
  <r>
    <n v="2023"/>
    <x v="5"/>
    <n v="1"/>
    <x v="5"/>
    <x v="2"/>
    <n v="-7000"/>
    <x v="6"/>
    <x v="4"/>
    <x v="1"/>
    <x v="1"/>
    <x v="1"/>
  </r>
  <r>
    <n v="2023"/>
    <x v="6"/>
    <n v="1"/>
    <x v="6"/>
    <x v="2"/>
    <n v="-30300"/>
    <x v="12"/>
    <x v="5"/>
    <x v="1"/>
    <x v="1"/>
    <x v="1"/>
  </r>
  <r>
    <n v="2023"/>
    <x v="6"/>
    <n v="1"/>
    <x v="6"/>
    <x v="2"/>
    <n v="433500"/>
    <x v="0"/>
    <x v="0"/>
    <x v="0"/>
    <x v="0"/>
    <x v="0"/>
  </r>
  <r>
    <n v="2023"/>
    <x v="6"/>
    <n v="1"/>
    <x v="6"/>
    <x v="2"/>
    <n v="40000"/>
    <x v="0"/>
    <x v="2"/>
    <x v="0"/>
    <x v="0"/>
    <x v="0"/>
  </r>
  <r>
    <n v="2023"/>
    <x v="6"/>
    <n v="1"/>
    <x v="6"/>
    <x v="2"/>
    <n v="-15000"/>
    <x v="1"/>
    <x v="3"/>
    <x v="1"/>
    <x v="1"/>
    <x v="1"/>
  </r>
  <r>
    <n v="2023"/>
    <x v="6"/>
    <n v="1"/>
    <x v="6"/>
    <x v="2"/>
    <n v="-38000"/>
    <x v="2"/>
    <x v="3"/>
    <x v="1"/>
    <x v="1"/>
    <x v="1"/>
  </r>
  <r>
    <n v="2023"/>
    <x v="6"/>
    <n v="1"/>
    <x v="6"/>
    <x v="2"/>
    <n v="-30000"/>
    <x v="3"/>
    <x v="3"/>
    <x v="1"/>
    <x v="1"/>
    <x v="1"/>
  </r>
  <r>
    <n v="2023"/>
    <x v="6"/>
    <n v="1"/>
    <x v="6"/>
    <x v="2"/>
    <n v="-45000"/>
    <x v="4"/>
    <x v="3"/>
    <x v="1"/>
    <x v="1"/>
    <x v="1"/>
  </r>
  <r>
    <n v="2023"/>
    <x v="6"/>
    <n v="1"/>
    <x v="6"/>
    <x v="2"/>
    <n v="-5000"/>
    <x v="5"/>
    <x v="3"/>
    <x v="1"/>
    <x v="1"/>
    <x v="1"/>
  </r>
  <r>
    <n v="2023"/>
    <x v="6"/>
    <n v="1"/>
    <x v="6"/>
    <x v="2"/>
    <n v="-2000"/>
    <x v="6"/>
    <x v="3"/>
    <x v="1"/>
    <x v="1"/>
    <x v="1"/>
  </r>
  <r>
    <n v="2023"/>
    <x v="6"/>
    <n v="1"/>
    <x v="6"/>
    <x v="2"/>
    <n v="-30000"/>
    <x v="7"/>
    <x v="4"/>
    <x v="1"/>
    <x v="1"/>
    <x v="1"/>
  </r>
  <r>
    <n v="2023"/>
    <x v="6"/>
    <n v="1"/>
    <x v="6"/>
    <x v="2"/>
    <n v="-2000"/>
    <x v="8"/>
    <x v="4"/>
    <x v="1"/>
    <x v="1"/>
    <x v="1"/>
  </r>
  <r>
    <n v="2023"/>
    <x v="6"/>
    <n v="1"/>
    <x v="6"/>
    <x v="2"/>
    <n v="-5000"/>
    <x v="9"/>
    <x v="4"/>
    <x v="1"/>
    <x v="1"/>
    <x v="1"/>
  </r>
  <r>
    <n v="2023"/>
    <x v="6"/>
    <n v="1"/>
    <x v="6"/>
    <x v="2"/>
    <n v="-6000"/>
    <x v="10"/>
    <x v="4"/>
    <x v="1"/>
    <x v="1"/>
    <x v="1"/>
  </r>
  <r>
    <n v="2023"/>
    <x v="6"/>
    <n v="1"/>
    <x v="6"/>
    <x v="2"/>
    <n v="-130000"/>
    <x v="11"/>
    <x v="4"/>
    <x v="1"/>
    <x v="1"/>
    <x v="1"/>
  </r>
  <r>
    <n v="2023"/>
    <x v="6"/>
    <n v="1"/>
    <x v="6"/>
    <x v="2"/>
    <n v="-7000"/>
    <x v="6"/>
    <x v="4"/>
    <x v="1"/>
    <x v="1"/>
    <x v="1"/>
  </r>
  <r>
    <n v="2023"/>
    <x v="7"/>
    <n v="1"/>
    <x v="7"/>
    <x v="2"/>
    <n v="-18600"/>
    <x v="12"/>
    <x v="5"/>
    <x v="1"/>
    <x v="1"/>
    <x v="1"/>
  </r>
  <r>
    <n v="2023"/>
    <x v="7"/>
    <n v="1"/>
    <x v="7"/>
    <x v="2"/>
    <n v="382500"/>
    <x v="0"/>
    <x v="0"/>
    <x v="0"/>
    <x v="0"/>
    <x v="0"/>
  </r>
  <r>
    <n v="2023"/>
    <x v="7"/>
    <n v="1"/>
    <x v="7"/>
    <x v="2"/>
    <n v="20000"/>
    <x v="0"/>
    <x v="2"/>
    <x v="0"/>
    <x v="0"/>
    <x v="0"/>
  </r>
  <r>
    <n v="2023"/>
    <x v="7"/>
    <n v="1"/>
    <x v="7"/>
    <x v="2"/>
    <n v="-20000"/>
    <x v="1"/>
    <x v="3"/>
    <x v="1"/>
    <x v="1"/>
    <x v="1"/>
  </r>
  <r>
    <n v="2023"/>
    <x v="7"/>
    <n v="1"/>
    <x v="7"/>
    <x v="2"/>
    <n v="-38000"/>
    <x v="2"/>
    <x v="3"/>
    <x v="1"/>
    <x v="1"/>
    <x v="1"/>
  </r>
  <r>
    <n v="2023"/>
    <x v="7"/>
    <n v="1"/>
    <x v="7"/>
    <x v="2"/>
    <n v="-20000"/>
    <x v="3"/>
    <x v="3"/>
    <x v="1"/>
    <x v="1"/>
    <x v="1"/>
  </r>
  <r>
    <n v="2023"/>
    <x v="7"/>
    <n v="1"/>
    <x v="7"/>
    <x v="2"/>
    <n v="-45000"/>
    <x v="4"/>
    <x v="3"/>
    <x v="1"/>
    <x v="1"/>
    <x v="1"/>
  </r>
  <r>
    <n v="2023"/>
    <x v="7"/>
    <n v="1"/>
    <x v="7"/>
    <x v="2"/>
    <n v="-5000"/>
    <x v="5"/>
    <x v="3"/>
    <x v="1"/>
    <x v="1"/>
    <x v="1"/>
  </r>
  <r>
    <n v="2023"/>
    <x v="7"/>
    <n v="1"/>
    <x v="7"/>
    <x v="2"/>
    <n v="-2000"/>
    <x v="6"/>
    <x v="3"/>
    <x v="1"/>
    <x v="1"/>
    <x v="1"/>
  </r>
  <r>
    <n v="2023"/>
    <x v="7"/>
    <n v="1"/>
    <x v="7"/>
    <x v="2"/>
    <n v="-30000"/>
    <x v="7"/>
    <x v="4"/>
    <x v="1"/>
    <x v="1"/>
    <x v="1"/>
  </r>
  <r>
    <n v="2023"/>
    <x v="7"/>
    <n v="1"/>
    <x v="7"/>
    <x v="2"/>
    <n v="-2000"/>
    <x v="8"/>
    <x v="4"/>
    <x v="1"/>
    <x v="1"/>
    <x v="1"/>
  </r>
  <r>
    <n v="2023"/>
    <x v="7"/>
    <n v="1"/>
    <x v="7"/>
    <x v="2"/>
    <n v="-5000"/>
    <x v="9"/>
    <x v="4"/>
    <x v="1"/>
    <x v="1"/>
    <x v="1"/>
  </r>
  <r>
    <n v="2023"/>
    <x v="7"/>
    <n v="1"/>
    <x v="7"/>
    <x v="2"/>
    <n v="-6000"/>
    <x v="10"/>
    <x v="4"/>
    <x v="1"/>
    <x v="1"/>
    <x v="1"/>
  </r>
  <r>
    <n v="2023"/>
    <x v="7"/>
    <n v="1"/>
    <x v="7"/>
    <x v="2"/>
    <n v="-130000"/>
    <x v="11"/>
    <x v="4"/>
    <x v="1"/>
    <x v="1"/>
    <x v="1"/>
  </r>
  <r>
    <n v="2023"/>
    <x v="7"/>
    <n v="1"/>
    <x v="7"/>
    <x v="2"/>
    <n v="-7000"/>
    <x v="6"/>
    <x v="4"/>
    <x v="1"/>
    <x v="1"/>
    <x v="1"/>
  </r>
  <r>
    <n v="2023"/>
    <x v="0"/>
    <n v="1"/>
    <x v="0"/>
    <x v="2"/>
    <n v="180000"/>
    <x v="0"/>
    <x v="1"/>
    <x v="0"/>
    <x v="0"/>
    <x v="0"/>
  </r>
  <r>
    <n v="2023"/>
    <x v="1"/>
    <n v="1"/>
    <x v="1"/>
    <x v="2"/>
    <n v="150000"/>
    <x v="0"/>
    <x v="1"/>
    <x v="0"/>
    <x v="0"/>
    <x v="0"/>
  </r>
  <r>
    <n v="2023"/>
    <x v="8"/>
    <n v="1"/>
    <x v="8"/>
    <x v="2"/>
    <n v="-26300"/>
    <x v="12"/>
    <x v="5"/>
    <x v="1"/>
    <x v="1"/>
    <x v="1"/>
  </r>
  <r>
    <n v="2023"/>
    <x v="8"/>
    <n v="1"/>
    <x v="8"/>
    <x v="2"/>
    <n v="408000"/>
    <x v="0"/>
    <x v="0"/>
    <x v="0"/>
    <x v="0"/>
    <x v="0"/>
  </r>
  <r>
    <n v="2023"/>
    <x v="2"/>
    <n v="1"/>
    <x v="2"/>
    <x v="2"/>
    <n v="60000"/>
    <x v="0"/>
    <x v="1"/>
    <x v="0"/>
    <x v="0"/>
    <x v="0"/>
  </r>
  <r>
    <n v="2023"/>
    <x v="8"/>
    <n v="1"/>
    <x v="8"/>
    <x v="2"/>
    <n v="26600"/>
    <x v="0"/>
    <x v="2"/>
    <x v="0"/>
    <x v="0"/>
    <x v="0"/>
  </r>
  <r>
    <n v="2023"/>
    <x v="8"/>
    <n v="1"/>
    <x v="8"/>
    <x v="2"/>
    <n v="-20000"/>
    <x v="1"/>
    <x v="3"/>
    <x v="1"/>
    <x v="1"/>
    <x v="1"/>
  </r>
  <r>
    <n v="2023"/>
    <x v="8"/>
    <n v="1"/>
    <x v="8"/>
    <x v="2"/>
    <n v="-38000"/>
    <x v="2"/>
    <x v="3"/>
    <x v="1"/>
    <x v="1"/>
    <x v="1"/>
  </r>
  <r>
    <n v="2023"/>
    <x v="8"/>
    <n v="1"/>
    <x v="8"/>
    <x v="2"/>
    <n v="-15000"/>
    <x v="3"/>
    <x v="3"/>
    <x v="1"/>
    <x v="1"/>
    <x v="1"/>
  </r>
  <r>
    <n v="2023"/>
    <x v="8"/>
    <n v="1"/>
    <x v="8"/>
    <x v="2"/>
    <n v="-45000"/>
    <x v="4"/>
    <x v="3"/>
    <x v="1"/>
    <x v="1"/>
    <x v="1"/>
  </r>
  <r>
    <n v="2023"/>
    <x v="8"/>
    <n v="1"/>
    <x v="8"/>
    <x v="2"/>
    <n v="-5000"/>
    <x v="5"/>
    <x v="3"/>
    <x v="1"/>
    <x v="1"/>
    <x v="1"/>
  </r>
  <r>
    <n v="2023"/>
    <x v="8"/>
    <n v="1"/>
    <x v="8"/>
    <x v="2"/>
    <n v="-3000"/>
    <x v="6"/>
    <x v="3"/>
    <x v="1"/>
    <x v="1"/>
    <x v="1"/>
  </r>
  <r>
    <n v="2023"/>
    <x v="8"/>
    <n v="1"/>
    <x v="8"/>
    <x v="2"/>
    <n v="-30000"/>
    <x v="7"/>
    <x v="4"/>
    <x v="1"/>
    <x v="1"/>
    <x v="1"/>
  </r>
  <r>
    <n v="2023"/>
    <x v="8"/>
    <n v="1"/>
    <x v="8"/>
    <x v="2"/>
    <n v="-2000"/>
    <x v="8"/>
    <x v="4"/>
    <x v="1"/>
    <x v="1"/>
    <x v="1"/>
  </r>
  <r>
    <n v="2023"/>
    <x v="8"/>
    <n v="1"/>
    <x v="8"/>
    <x v="2"/>
    <n v="-4000"/>
    <x v="9"/>
    <x v="4"/>
    <x v="1"/>
    <x v="1"/>
    <x v="1"/>
  </r>
  <r>
    <n v="2023"/>
    <x v="8"/>
    <n v="1"/>
    <x v="8"/>
    <x v="2"/>
    <n v="-6000"/>
    <x v="10"/>
    <x v="4"/>
    <x v="1"/>
    <x v="1"/>
    <x v="1"/>
  </r>
  <r>
    <n v="2023"/>
    <x v="8"/>
    <n v="1"/>
    <x v="8"/>
    <x v="2"/>
    <n v="-130000"/>
    <x v="11"/>
    <x v="4"/>
    <x v="1"/>
    <x v="1"/>
    <x v="1"/>
  </r>
  <r>
    <n v="2023"/>
    <x v="8"/>
    <n v="1"/>
    <x v="8"/>
    <x v="2"/>
    <n v="-7000"/>
    <x v="6"/>
    <x v="4"/>
    <x v="1"/>
    <x v="1"/>
    <x v="1"/>
  </r>
  <r>
    <n v="2023"/>
    <x v="3"/>
    <n v="1"/>
    <x v="3"/>
    <x v="2"/>
    <n v="90000"/>
    <x v="0"/>
    <x v="1"/>
    <x v="0"/>
    <x v="0"/>
    <x v="0"/>
  </r>
  <r>
    <n v="2023"/>
    <x v="4"/>
    <n v="1"/>
    <x v="4"/>
    <x v="2"/>
    <n v="132000"/>
    <x v="0"/>
    <x v="1"/>
    <x v="0"/>
    <x v="0"/>
    <x v="0"/>
  </r>
  <r>
    <n v="2023"/>
    <x v="9"/>
    <n v="1"/>
    <x v="9"/>
    <x v="2"/>
    <n v="-22000"/>
    <x v="12"/>
    <x v="5"/>
    <x v="1"/>
    <x v="1"/>
    <x v="1"/>
  </r>
  <r>
    <n v="2023"/>
    <x v="9"/>
    <n v="1"/>
    <x v="9"/>
    <x v="2"/>
    <n v="369750"/>
    <x v="0"/>
    <x v="0"/>
    <x v="0"/>
    <x v="0"/>
    <x v="0"/>
  </r>
  <r>
    <n v="2023"/>
    <x v="5"/>
    <n v="1"/>
    <x v="5"/>
    <x v="2"/>
    <n v="108000"/>
    <x v="0"/>
    <x v="1"/>
    <x v="0"/>
    <x v="0"/>
    <x v="0"/>
  </r>
  <r>
    <n v="2023"/>
    <x v="9"/>
    <n v="1"/>
    <x v="9"/>
    <x v="2"/>
    <n v="60000"/>
    <x v="0"/>
    <x v="2"/>
    <x v="0"/>
    <x v="0"/>
    <x v="0"/>
  </r>
  <r>
    <n v="2023"/>
    <x v="9"/>
    <n v="1"/>
    <x v="9"/>
    <x v="2"/>
    <n v="-20000"/>
    <x v="1"/>
    <x v="3"/>
    <x v="1"/>
    <x v="1"/>
    <x v="1"/>
  </r>
  <r>
    <n v="2023"/>
    <x v="9"/>
    <n v="1"/>
    <x v="9"/>
    <x v="2"/>
    <n v="-40000"/>
    <x v="2"/>
    <x v="3"/>
    <x v="1"/>
    <x v="1"/>
    <x v="1"/>
  </r>
  <r>
    <n v="2023"/>
    <x v="9"/>
    <n v="1"/>
    <x v="9"/>
    <x v="2"/>
    <n v="-15000"/>
    <x v="3"/>
    <x v="3"/>
    <x v="1"/>
    <x v="1"/>
    <x v="1"/>
  </r>
  <r>
    <n v="2023"/>
    <x v="9"/>
    <n v="1"/>
    <x v="9"/>
    <x v="2"/>
    <n v="-45000"/>
    <x v="4"/>
    <x v="3"/>
    <x v="1"/>
    <x v="1"/>
    <x v="1"/>
  </r>
  <r>
    <n v="2023"/>
    <x v="9"/>
    <n v="1"/>
    <x v="9"/>
    <x v="2"/>
    <n v="-5000"/>
    <x v="5"/>
    <x v="3"/>
    <x v="1"/>
    <x v="1"/>
    <x v="1"/>
  </r>
  <r>
    <n v="2023"/>
    <x v="9"/>
    <n v="1"/>
    <x v="9"/>
    <x v="2"/>
    <n v="-2000"/>
    <x v="6"/>
    <x v="3"/>
    <x v="1"/>
    <x v="1"/>
    <x v="1"/>
  </r>
  <r>
    <n v="2023"/>
    <x v="9"/>
    <n v="1"/>
    <x v="9"/>
    <x v="2"/>
    <n v="-30000"/>
    <x v="7"/>
    <x v="4"/>
    <x v="1"/>
    <x v="1"/>
    <x v="1"/>
  </r>
  <r>
    <n v="2023"/>
    <x v="9"/>
    <n v="1"/>
    <x v="9"/>
    <x v="2"/>
    <n v="-2000"/>
    <x v="8"/>
    <x v="4"/>
    <x v="1"/>
    <x v="1"/>
    <x v="1"/>
  </r>
  <r>
    <n v="2023"/>
    <x v="9"/>
    <n v="1"/>
    <x v="9"/>
    <x v="2"/>
    <n v="-4000"/>
    <x v="9"/>
    <x v="4"/>
    <x v="1"/>
    <x v="1"/>
    <x v="1"/>
  </r>
  <r>
    <n v="2023"/>
    <x v="9"/>
    <n v="1"/>
    <x v="9"/>
    <x v="2"/>
    <n v="-6000"/>
    <x v="10"/>
    <x v="4"/>
    <x v="1"/>
    <x v="1"/>
    <x v="1"/>
  </r>
  <r>
    <n v="2023"/>
    <x v="9"/>
    <n v="1"/>
    <x v="9"/>
    <x v="2"/>
    <n v="-110000"/>
    <x v="11"/>
    <x v="4"/>
    <x v="1"/>
    <x v="1"/>
    <x v="1"/>
  </r>
  <r>
    <n v="2023"/>
    <x v="9"/>
    <n v="1"/>
    <x v="9"/>
    <x v="2"/>
    <n v="-7000"/>
    <x v="6"/>
    <x v="4"/>
    <x v="1"/>
    <x v="1"/>
    <x v="1"/>
  </r>
  <r>
    <n v="2023"/>
    <x v="6"/>
    <n v="1"/>
    <x v="6"/>
    <x v="2"/>
    <n v="60000"/>
    <x v="0"/>
    <x v="1"/>
    <x v="0"/>
    <x v="0"/>
    <x v="0"/>
  </r>
  <r>
    <n v="2023"/>
    <x v="7"/>
    <n v="1"/>
    <x v="7"/>
    <x v="2"/>
    <n v="60000"/>
    <x v="0"/>
    <x v="1"/>
    <x v="0"/>
    <x v="0"/>
    <x v="0"/>
  </r>
  <r>
    <n v="2023"/>
    <x v="10"/>
    <n v="1"/>
    <x v="10"/>
    <x v="2"/>
    <n v="-15300"/>
    <x v="12"/>
    <x v="5"/>
    <x v="1"/>
    <x v="1"/>
    <x v="1"/>
  </r>
  <r>
    <n v="2023"/>
    <x v="10"/>
    <n v="1"/>
    <x v="10"/>
    <x v="2"/>
    <n v="362100"/>
    <x v="0"/>
    <x v="0"/>
    <x v="0"/>
    <x v="0"/>
    <x v="0"/>
  </r>
  <r>
    <n v="2023"/>
    <x v="8"/>
    <n v="1"/>
    <x v="8"/>
    <x v="2"/>
    <n v="60000"/>
    <x v="0"/>
    <x v="1"/>
    <x v="0"/>
    <x v="0"/>
    <x v="0"/>
  </r>
  <r>
    <n v="2023"/>
    <x v="10"/>
    <n v="1"/>
    <x v="10"/>
    <x v="2"/>
    <n v="40000"/>
    <x v="0"/>
    <x v="2"/>
    <x v="0"/>
    <x v="0"/>
    <x v="0"/>
  </r>
  <r>
    <n v="2023"/>
    <x v="10"/>
    <n v="1"/>
    <x v="10"/>
    <x v="2"/>
    <n v="-20000"/>
    <x v="1"/>
    <x v="3"/>
    <x v="1"/>
    <x v="1"/>
    <x v="1"/>
  </r>
  <r>
    <n v="2023"/>
    <x v="10"/>
    <n v="1"/>
    <x v="10"/>
    <x v="2"/>
    <n v="-40000"/>
    <x v="2"/>
    <x v="3"/>
    <x v="1"/>
    <x v="1"/>
    <x v="1"/>
  </r>
  <r>
    <n v="2023"/>
    <x v="10"/>
    <n v="1"/>
    <x v="10"/>
    <x v="2"/>
    <n v="-30000"/>
    <x v="3"/>
    <x v="3"/>
    <x v="1"/>
    <x v="1"/>
    <x v="1"/>
  </r>
  <r>
    <n v="2023"/>
    <x v="10"/>
    <n v="1"/>
    <x v="10"/>
    <x v="2"/>
    <n v="-45000"/>
    <x v="4"/>
    <x v="3"/>
    <x v="1"/>
    <x v="1"/>
    <x v="1"/>
  </r>
  <r>
    <n v="2023"/>
    <x v="10"/>
    <n v="1"/>
    <x v="10"/>
    <x v="2"/>
    <n v="-5000"/>
    <x v="5"/>
    <x v="3"/>
    <x v="1"/>
    <x v="1"/>
    <x v="1"/>
  </r>
  <r>
    <n v="2023"/>
    <x v="10"/>
    <n v="1"/>
    <x v="10"/>
    <x v="2"/>
    <n v="-4000"/>
    <x v="6"/>
    <x v="3"/>
    <x v="1"/>
    <x v="1"/>
    <x v="1"/>
  </r>
  <r>
    <n v="2023"/>
    <x v="10"/>
    <n v="1"/>
    <x v="10"/>
    <x v="2"/>
    <n v="-30000"/>
    <x v="7"/>
    <x v="4"/>
    <x v="1"/>
    <x v="1"/>
    <x v="1"/>
  </r>
  <r>
    <n v="2023"/>
    <x v="10"/>
    <n v="1"/>
    <x v="10"/>
    <x v="2"/>
    <n v="-3000"/>
    <x v="8"/>
    <x v="4"/>
    <x v="1"/>
    <x v="1"/>
    <x v="1"/>
  </r>
  <r>
    <n v="2023"/>
    <x v="10"/>
    <n v="1"/>
    <x v="10"/>
    <x v="2"/>
    <n v="-3000"/>
    <x v="9"/>
    <x v="4"/>
    <x v="1"/>
    <x v="1"/>
    <x v="1"/>
  </r>
  <r>
    <n v="2023"/>
    <x v="10"/>
    <n v="1"/>
    <x v="10"/>
    <x v="2"/>
    <n v="-7000"/>
    <x v="10"/>
    <x v="4"/>
    <x v="1"/>
    <x v="1"/>
    <x v="1"/>
  </r>
  <r>
    <n v="2023"/>
    <x v="10"/>
    <n v="1"/>
    <x v="10"/>
    <x v="2"/>
    <n v="-110000"/>
    <x v="11"/>
    <x v="4"/>
    <x v="1"/>
    <x v="1"/>
    <x v="1"/>
  </r>
  <r>
    <n v="2023"/>
    <x v="10"/>
    <n v="1"/>
    <x v="10"/>
    <x v="2"/>
    <n v="-7000"/>
    <x v="6"/>
    <x v="4"/>
    <x v="1"/>
    <x v="1"/>
    <x v="1"/>
  </r>
  <r>
    <n v="2023"/>
    <x v="9"/>
    <n v="1"/>
    <x v="9"/>
    <x v="2"/>
    <n v="72000"/>
    <x v="0"/>
    <x v="1"/>
    <x v="0"/>
    <x v="0"/>
    <x v="0"/>
  </r>
  <r>
    <n v="2023"/>
    <x v="10"/>
    <n v="1"/>
    <x v="10"/>
    <x v="2"/>
    <n v="72000"/>
    <x v="0"/>
    <x v="1"/>
    <x v="0"/>
    <x v="0"/>
    <x v="0"/>
  </r>
  <r>
    <n v="2023"/>
    <x v="11"/>
    <n v="1"/>
    <x v="11"/>
    <x v="2"/>
    <n v="-36700"/>
    <x v="12"/>
    <x v="5"/>
    <x v="1"/>
    <x v="1"/>
    <x v="1"/>
  </r>
  <r>
    <n v="2023"/>
    <x v="11"/>
    <n v="1"/>
    <x v="11"/>
    <x v="2"/>
    <n v="471750"/>
    <x v="0"/>
    <x v="0"/>
    <x v="0"/>
    <x v="0"/>
    <x v="0"/>
  </r>
  <r>
    <n v="2023"/>
    <x v="11"/>
    <n v="1"/>
    <x v="11"/>
    <x v="2"/>
    <n v="126000"/>
    <x v="0"/>
    <x v="1"/>
    <x v="0"/>
    <x v="0"/>
    <x v="0"/>
  </r>
  <r>
    <n v="2023"/>
    <x v="11"/>
    <n v="1"/>
    <x v="11"/>
    <x v="2"/>
    <n v="60000"/>
    <x v="0"/>
    <x v="2"/>
    <x v="0"/>
    <x v="0"/>
    <x v="0"/>
  </r>
  <r>
    <n v="2023"/>
    <x v="11"/>
    <n v="1"/>
    <x v="11"/>
    <x v="2"/>
    <n v="-20000"/>
    <x v="1"/>
    <x v="3"/>
    <x v="1"/>
    <x v="1"/>
    <x v="1"/>
  </r>
  <r>
    <n v="2023"/>
    <x v="11"/>
    <n v="1"/>
    <x v="11"/>
    <x v="2"/>
    <n v="-40000"/>
    <x v="2"/>
    <x v="3"/>
    <x v="1"/>
    <x v="1"/>
    <x v="1"/>
  </r>
  <r>
    <n v="2023"/>
    <x v="11"/>
    <n v="1"/>
    <x v="11"/>
    <x v="2"/>
    <n v="-40000"/>
    <x v="3"/>
    <x v="3"/>
    <x v="1"/>
    <x v="1"/>
    <x v="1"/>
  </r>
  <r>
    <n v="2023"/>
    <x v="11"/>
    <n v="1"/>
    <x v="11"/>
    <x v="2"/>
    <n v="-50000"/>
    <x v="4"/>
    <x v="3"/>
    <x v="1"/>
    <x v="1"/>
    <x v="1"/>
  </r>
  <r>
    <n v="2023"/>
    <x v="11"/>
    <n v="1"/>
    <x v="11"/>
    <x v="2"/>
    <n v="-5000"/>
    <x v="5"/>
    <x v="3"/>
    <x v="1"/>
    <x v="1"/>
    <x v="1"/>
  </r>
  <r>
    <n v="2023"/>
    <x v="11"/>
    <n v="1"/>
    <x v="11"/>
    <x v="2"/>
    <n v="-8000"/>
    <x v="6"/>
    <x v="3"/>
    <x v="1"/>
    <x v="1"/>
    <x v="1"/>
  </r>
  <r>
    <n v="2023"/>
    <x v="11"/>
    <n v="1"/>
    <x v="11"/>
    <x v="2"/>
    <n v="-30000"/>
    <x v="7"/>
    <x v="4"/>
    <x v="1"/>
    <x v="1"/>
    <x v="1"/>
  </r>
  <r>
    <n v="2023"/>
    <x v="11"/>
    <n v="1"/>
    <x v="11"/>
    <x v="2"/>
    <n v="-4000"/>
    <x v="8"/>
    <x v="4"/>
    <x v="1"/>
    <x v="1"/>
    <x v="1"/>
  </r>
  <r>
    <n v="2023"/>
    <x v="11"/>
    <n v="1"/>
    <x v="11"/>
    <x v="2"/>
    <n v="-7000"/>
    <x v="9"/>
    <x v="4"/>
    <x v="1"/>
    <x v="1"/>
    <x v="1"/>
  </r>
  <r>
    <n v="2023"/>
    <x v="11"/>
    <n v="1"/>
    <x v="11"/>
    <x v="2"/>
    <n v="-9000"/>
    <x v="10"/>
    <x v="4"/>
    <x v="1"/>
    <x v="1"/>
    <x v="1"/>
  </r>
  <r>
    <n v="2023"/>
    <x v="11"/>
    <n v="1"/>
    <x v="11"/>
    <x v="2"/>
    <n v="-110000"/>
    <x v="11"/>
    <x v="4"/>
    <x v="1"/>
    <x v="1"/>
    <x v="1"/>
  </r>
  <r>
    <n v="2023"/>
    <x v="11"/>
    <n v="1"/>
    <x v="11"/>
    <x v="2"/>
    <n v="-7000"/>
    <x v="6"/>
    <x v="4"/>
    <x v="1"/>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n v="2023"/>
    <s v="January"/>
    <n v="1"/>
    <d v="2023-01-31T00:00:00"/>
    <s v="31"/>
    <s v="Tuesday"/>
    <s v="Nutrition and Food Supplements "/>
    <n v="153000"/>
    <x v="0"/>
    <s v="Revenue"/>
    <x v="0"/>
  </r>
  <r>
    <n v="2023"/>
    <s v="January"/>
    <n v="1"/>
    <d v="2023-01-31T00:00:00"/>
    <s v="31"/>
    <s v="Tuesday"/>
    <s v="Nutrition and Food Supplements "/>
    <n v="27000"/>
    <x v="1"/>
    <s v="Revenue"/>
    <x v="0"/>
  </r>
  <r>
    <n v="2023"/>
    <s v="January"/>
    <n v="1"/>
    <d v="2023-01-31T00:00:00"/>
    <s v="31"/>
    <s v="Tuesday"/>
    <s v="Nutrition and Food Supplements "/>
    <n v="6000"/>
    <x v="2"/>
    <s v="Revenue"/>
    <x v="0"/>
  </r>
  <r>
    <n v="2023"/>
    <s v="February"/>
    <n v="1"/>
    <d v="2023-02-28T00:00:00"/>
    <s v="28"/>
    <s v="Tuesday"/>
    <s v="Nutrition and Food Supplements "/>
    <n v="22500"/>
    <x v="1"/>
    <s v="Revenue"/>
    <x v="0"/>
  </r>
  <r>
    <n v="2023"/>
    <s v="March"/>
    <n v="1"/>
    <d v="2023-03-31T00:00:00"/>
    <s v="31"/>
    <s v="Friday"/>
    <s v="Nutrition and Food Supplements "/>
    <n v="9000"/>
    <x v="1"/>
    <s v="Revenue"/>
    <x v="0"/>
  </r>
  <r>
    <n v="2023"/>
    <s v="February"/>
    <n v="1"/>
    <d v="2023-02-28T00:00:00"/>
    <s v="28"/>
    <s v="Tuesday"/>
    <s v="Nutrition and Food Supplements "/>
    <n v="137700"/>
    <x v="0"/>
    <s v="Revenue"/>
    <x v="0"/>
  </r>
  <r>
    <n v="2023"/>
    <s v="April"/>
    <n v="1"/>
    <d v="2023-04-30T00:00:00"/>
    <s v="30"/>
    <s v="Sunday"/>
    <s v="Nutrition and Food Supplements "/>
    <n v="13500"/>
    <x v="1"/>
    <s v="Revenue"/>
    <x v="0"/>
  </r>
  <r>
    <n v="2023"/>
    <s v="February"/>
    <n v="1"/>
    <d v="2023-02-28T00:00:00"/>
    <s v="28"/>
    <s v="Tuesday"/>
    <s v="Nutrition and Food Supplements "/>
    <n v="3000"/>
    <x v="2"/>
    <s v="Revenue"/>
    <x v="0"/>
  </r>
  <r>
    <n v="2023"/>
    <s v="May"/>
    <n v="1"/>
    <d v="2023-05-31T00:00:00"/>
    <s v="31"/>
    <s v="Wednesday"/>
    <s v="Nutrition and Food Supplements "/>
    <n v="19800"/>
    <x v="1"/>
    <s v="Revenue"/>
    <x v="0"/>
  </r>
  <r>
    <n v="2023"/>
    <s v="June"/>
    <n v="1"/>
    <d v="2023-06-30T00:00:00"/>
    <s v="30"/>
    <s v="Friday"/>
    <s v="Nutrition and Food Supplements "/>
    <n v="16200"/>
    <x v="1"/>
    <s v="Revenue"/>
    <x v="0"/>
  </r>
  <r>
    <n v="2023"/>
    <s v="March"/>
    <n v="1"/>
    <d v="2023-03-31T00:00:00"/>
    <s v="31"/>
    <s v="Friday"/>
    <s v="Nutrition and Food Supplements "/>
    <n v="114750"/>
    <x v="0"/>
    <s v="Revenue"/>
    <x v="0"/>
  </r>
  <r>
    <n v="2023"/>
    <s v="July"/>
    <n v="1"/>
    <d v="2023-07-31T00:00:00"/>
    <s v="31"/>
    <s v="Monday"/>
    <s v="Nutrition and Food Supplements "/>
    <n v="9000"/>
    <x v="1"/>
    <s v="Revenue"/>
    <x v="0"/>
  </r>
  <r>
    <n v="2023"/>
    <s v="March"/>
    <n v="1"/>
    <d v="2023-03-31T00:00:00"/>
    <s v="31"/>
    <s v="Friday"/>
    <s v="Nutrition and Food Supplements "/>
    <n v="3600"/>
    <x v="2"/>
    <s v="Revenue"/>
    <x v="0"/>
  </r>
  <r>
    <n v="2023"/>
    <s v="August"/>
    <n v="1"/>
    <d v="2023-08-31T00:00:00"/>
    <s v="31"/>
    <s v="Thursday"/>
    <s v="Nutrition and Food Supplements "/>
    <n v="90000"/>
    <x v="1"/>
    <s v="Revenue"/>
    <x v="0"/>
  </r>
  <r>
    <n v="2023"/>
    <s v="September"/>
    <n v="1"/>
    <d v="2023-09-30T00:00:00"/>
    <s v="30"/>
    <s v="Saturday"/>
    <s v="Nutrition and Food Supplements "/>
    <n v="9000"/>
    <x v="1"/>
    <s v="Revenue"/>
    <x v="0"/>
  </r>
  <r>
    <n v="2023"/>
    <s v="April"/>
    <n v="1"/>
    <d v="2023-04-30T00:00:00"/>
    <s v="30"/>
    <s v="Sunday"/>
    <s v="Nutrition and Food Supplements "/>
    <n v="91800"/>
    <x v="0"/>
    <s v="Revenue"/>
    <x v="0"/>
  </r>
  <r>
    <n v="2023"/>
    <s v="October"/>
    <n v="1"/>
    <d v="2023-10-31T00:00:00"/>
    <s v="31"/>
    <s v="Tuesday"/>
    <s v="Nutrition and Food Supplements "/>
    <n v="10800"/>
    <x v="1"/>
    <s v="Revenue"/>
    <x v="0"/>
  </r>
  <r>
    <n v="2023"/>
    <s v="April"/>
    <n v="1"/>
    <d v="2023-04-30T00:00:00"/>
    <s v="30"/>
    <s v="Sunday"/>
    <s v="Nutrition and Food Supplements "/>
    <n v="3300"/>
    <x v="2"/>
    <s v="Revenue"/>
    <x v="0"/>
  </r>
  <r>
    <n v="2023"/>
    <s v="November"/>
    <n v="1"/>
    <d v="2023-11-30T00:00:00"/>
    <s v="30"/>
    <s v="Thursday"/>
    <s v="Nutrition and Food Supplements "/>
    <n v="10800"/>
    <x v="1"/>
    <s v="Revenue"/>
    <x v="0"/>
  </r>
  <r>
    <n v="2023"/>
    <s v="December"/>
    <n v="1"/>
    <d v="2023-12-31T00:00:00"/>
    <s v="31"/>
    <s v="Sunday"/>
    <s v="Nutrition and Food Supplements "/>
    <n v="18900"/>
    <x v="1"/>
    <s v="Revenue"/>
    <x v="0"/>
  </r>
  <r>
    <n v="2023"/>
    <s v="May"/>
    <n v="1"/>
    <d v="2023-05-31T00:00:00"/>
    <s v="31"/>
    <s v="Wednesday"/>
    <s v="Nutrition and Food Supplements "/>
    <n v="137700"/>
    <x v="0"/>
    <s v="Revenue"/>
    <x v="0"/>
  </r>
  <r>
    <n v="2023"/>
    <s v="May"/>
    <n v="1"/>
    <d v="2023-05-31T00:00:00"/>
    <s v="31"/>
    <s v="Wednesday"/>
    <s v="Nutrition and Food Supplements "/>
    <n v="1500"/>
    <x v="2"/>
    <s v="Revenue"/>
    <x v="0"/>
  </r>
  <r>
    <n v="2023"/>
    <s v="June"/>
    <n v="1"/>
    <d v="2023-06-30T00:00:00"/>
    <s v="30"/>
    <s v="Friday"/>
    <s v="Nutrition and Food Supplements "/>
    <n v="168300"/>
    <x v="0"/>
    <s v="Revenue"/>
    <x v="0"/>
  </r>
  <r>
    <n v="2023"/>
    <s v="June"/>
    <n v="1"/>
    <d v="2023-06-30T00:00:00"/>
    <s v="30"/>
    <s v="Friday"/>
    <s v="Nutrition and Food Supplements "/>
    <n v="1200"/>
    <x v="2"/>
    <s v="Revenue"/>
    <x v="0"/>
  </r>
  <r>
    <n v="2023"/>
    <s v="July"/>
    <n v="1"/>
    <d v="2023-07-31T00:00:00"/>
    <s v="31"/>
    <s v="Monday"/>
    <s v="Nutrition and Food Supplements "/>
    <n v="130050"/>
    <x v="0"/>
    <s v="Revenue"/>
    <x v="0"/>
  </r>
  <r>
    <n v="2023"/>
    <s v="July"/>
    <n v="1"/>
    <d v="2023-07-31T00:00:00"/>
    <s v="31"/>
    <s v="Monday"/>
    <s v="Nutrition and Food Supplements "/>
    <n v="6000"/>
    <x v="2"/>
    <s v="Revenue"/>
    <x v="0"/>
  </r>
  <r>
    <n v="2023"/>
    <s v="August"/>
    <n v="1"/>
    <d v="2023-08-31T00:00:00"/>
    <s v="31"/>
    <s v="Thursday"/>
    <s v="Nutrition and Food Supplements "/>
    <n v="114750"/>
    <x v="0"/>
    <s v="Revenue"/>
    <x v="0"/>
  </r>
  <r>
    <n v="2023"/>
    <s v="August"/>
    <n v="1"/>
    <d v="2023-08-31T00:00:00"/>
    <s v="31"/>
    <s v="Thursday"/>
    <s v="Nutrition and Food Supplements "/>
    <n v="3000"/>
    <x v="2"/>
    <s v="Revenue"/>
    <x v="0"/>
  </r>
  <r>
    <n v="2023"/>
    <s v="September"/>
    <n v="1"/>
    <d v="2023-09-30T00:00:00"/>
    <s v="30"/>
    <s v="Saturday"/>
    <s v="Nutrition and Food Supplements "/>
    <n v="122400"/>
    <x v="0"/>
    <s v="Revenue"/>
    <x v="0"/>
  </r>
  <r>
    <n v="2023"/>
    <s v="September"/>
    <n v="1"/>
    <d v="2023-09-30T00:00:00"/>
    <s v="30"/>
    <s v="Saturday"/>
    <s v="Nutrition and Food Supplements "/>
    <n v="3990"/>
    <x v="2"/>
    <s v="Revenue"/>
    <x v="0"/>
  </r>
  <r>
    <n v="2023"/>
    <s v="October"/>
    <n v="1"/>
    <d v="2023-10-31T00:00:00"/>
    <s v="31"/>
    <s v="Tuesday"/>
    <s v="Nutrition and Food Supplements "/>
    <n v="110925"/>
    <x v="0"/>
    <s v="Revenue"/>
    <x v="0"/>
  </r>
  <r>
    <n v="2023"/>
    <s v="October"/>
    <n v="1"/>
    <d v="2023-10-31T00:00:00"/>
    <s v="31"/>
    <s v="Tuesday"/>
    <s v="Nutrition and Food Supplements "/>
    <n v="9000"/>
    <x v="2"/>
    <s v="Revenue"/>
    <x v="0"/>
  </r>
  <r>
    <n v="2023"/>
    <s v="November"/>
    <n v="1"/>
    <d v="2023-11-30T00:00:00"/>
    <s v="30"/>
    <s v="Thursday"/>
    <s v="Nutrition and Food Supplements "/>
    <n v="108630"/>
    <x v="0"/>
    <s v="Revenue"/>
    <x v="0"/>
  </r>
  <r>
    <n v="2023"/>
    <s v="November"/>
    <n v="1"/>
    <d v="2023-11-30T00:00:00"/>
    <s v="30"/>
    <s v="Thursday"/>
    <s v="Nutrition and Food Supplements "/>
    <n v="6000"/>
    <x v="2"/>
    <s v="Revenue"/>
    <x v="0"/>
  </r>
  <r>
    <n v="2023"/>
    <s v="December"/>
    <n v="1"/>
    <d v="2023-12-31T00:00:00"/>
    <s v="31"/>
    <s v="Sunday"/>
    <s v="Nutrition and Food Supplements "/>
    <n v="141525"/>
    <x v="0"/>
    <s v="Revenue"/>
    <x v="0"/>
  </r>
  <r>
    <n v="2023"/>
    <s v="December"/>
    <n v="1"/>
    <d v="2023-12-31T00:00:00"/>
    <s v="31"/>
    <s v="Sunday"/>
    <s v="Nutrition and Food Supplements "/>
    <n v="9000"/>
    <x v="2"/>
    <s v="Revenue"/>
    <x v="0"/>
  </r>
  <r>
    <n v="2023"/>
    <s v="January"/>
    <n v="1"/>
    <d v="2023-01-31T00:00:00"/>
    <s v="31"/>
    <s v="Tuesday"/>
    <s v="Sports equipment"/>
    <n v="700000"/>
    <x v="0"/>
    <s v="Revenue"/>
    <x v="0"/>
  </r>
  <r>
    <n v="2023"/>
    <s v="January"/>
    <n v="1"/>
    <d v="2023-01-31T00:00:00"/>
    <s v="31"/>
    <s v="Tuesday"/>
    <s v="Sports equipment"/>
    <n v="24000"/>
    <x v="2"/>
    <s v="Revenue"/>
    <x v="0"/>
  </r>
  <r>
    <n v="2023"/>
    <s v="January"/>
    <n v="1"/>
    <d v="2023-01-31T00:00:00"/>
    <s v="31"/>
    <s v="Tuesday"/>
    <s v="Sports equipment"/>
    <n v="21000"/>
    <x v="2"/>
    <s v="Revenue"/>
    <x v="0"/>
  </r>
  <r>
    <n v="2023"/>
    <s v="February"/>
    <n v="1"/>
    <d v="2023-02-28T00:00:00"/>
    <s v="28"/>
    <s v="Tuesday"/>
    <s v="Sports equipment"/>
    <n v="600000"/>
    <x v="0"/>
    <s v="Revenue"/>
    <x v="0"/>
  </r>
  <r>
    <n v="2023"/>
    <s v="February"/>
    <n v="1"/>
    <d v="2023-02-28T00:00:00"/>
    <s v="28"/>
    <s v="Tuesday"/>
    <s v="Sports equipment"/>
    <n v="36000"/>
    <x v="2"/>
    <s v="Revenue"/>
    <x v="0"/>
  </r>
  <r>
    <n v="2023"/>
    <s v="February"/>
    <n v="1"/>
    <d v="2023-02-28T00:00:00"/>
    <s v="28"/>
    <s v="Tuesday"/>
    <s v="Sports equipment"/>
    <n v="19500"/>
    <x v="2"/>
    <s v="Revenue"/>
    <x v="0"/>
  </r>
  <r>
    <n v="2023"/>
    <s v="March"/>
    <n v="1"/>
    <d v="2023-03-31T00:00:00"/>
    <s v="31"/>
    <s v="Friday"/>
    <s v="Sports equipment"/>
    <n v="550000"/>
    <x v="0"/>
    <s v="Revenue"/>
    <x v="0"/>
  </r>
  <r>
    <n v="2023"/>
    <s v="March"/>
    <n v="1"/>
    <d v="2023-03-31T00:00:00"/>
    <s v="31"/>
    <s v="Friday"/>
    <s v="Sports equipment"/>
    <n v="24000"/>
    <x v="2"/>
    <s v="Revenue"/>
    <x v="0"/>
  </r>
  <r>
    <n v="2023"/>
    <s v="March"/>
    <n v="1"/>
    <d v="2023-03-31T00:00:00"/>
    <s v="31"/>
    <s v="Friday"/>
    <s v="Sports equipment"/>
    <n v="19500"/>
    <x v="2"/>
    <s v="Revenue"/>
    <x v="0"/>
  </r>
  <r>
    <n v="2023"/>
    <s v="April"/>
    <n v="1"/>
    <d v="2023-04-30T00:00:00"/>
    <s v="30"/>
    <s v="Sunday"/>
    <s v="Sports equipment"/>
    <n v="490000"/>
    <x v="0"/>
    <s v="Revenue"/>
    <x v="0"/>
  </r>
  <r>
    <n v="2023"/>
    <s v="April"/>
    <n v="1"/>
    <d v="2023-04-30T00:00:00"/>
    <s v="30"/>
    <s v="Sunday"/>
    <s v="Sports equipment"/>
    <n v="30000"/>
    <x v="2"/>
    <s v="Revenue"/>
    <x v="0"/>
  </r>
  <r>
    <n v="2023"/>
    <s v="April"/>
    <n v="1"/>
    <d v="2023-04-30T00:00:00"/>
    <s v="30"/>
    <s v="Sunday"/>
    <s v="Sports equipment"/>
    <n v="19500"/>
    <x v="2"/>
    <s v="Revenue"/>
    <x v="0"/>
  </r>
  <r>
    <n v="2023"/>
    <s v="January"/>
    <n v="1"/>
    <d v="2023-01-31T00:00:00"/>
    <s v="31"/>
    <s v="Tuesday"/>
    <s v="Sports equipment"/>
    <n v="288000"/>
    <x v="1"/>
    <s v="Revenue"/>
    <x v="0"/>
  </r>
  <r>
    <n v="2023"/>
    <s v="May"/>
    <n v="1"/>
    <d v="2023-05-31T00:00:00"/>
    <s v="31"/>
    <s v="Wednesday"/>
    <s v="Sports equipment"/>
    <n v="700000"/>
    <x v="0"/>
    <s v="Revenue"/>
    <x v="0"/>
  </r>
  <r>
    <n v="2023"/>
    <s v="February"/>
    <n v="1"/>
    <d v="2023-02-28T00:00:00"/>
    <s v="28"/>
    <s v="Tuesday"/>
    <s v="Sports equipment"/>
    <n v="120000"/>
    <x v="1"/>
    <s v="Revenue"/>
    <x v="0"/>
  </r>
  <r>
    <n v="2023"/>
    <s v="May"/>
    <n v="1"/>
    <d v="2023-05-31T00:00:00"/>
    <s v="31"/>
    <s v="Wednesday"/>
    <s v="Sports equipment"/>
    <n v="19500"/>
    <x v="2"/>
    <s v="Revenue"/>
    <x v="0"/>
  </r>
  <r>
    <n v="2023"/>
    <s v="March"/>
    <n v="1"/>
    <d v="2023-03-31T00:00:00"/>
    <s v="31"/>
    <s v="Friday"/>
    <s v="Sports equipment"/>
    <n v="126000"/>
    <x v="1"/>
    <s v="Revenue"/>
    <x v="0"/>
  </r>
  <r>
    <n v="2023"/>
    <s v="April"/>
    <n v="1"/>
    <d v="2023-04-30T00:00:00"/>
    <s v="30"/>
    <s v="Sunday"/>
    <s v="Sports equipment"/>
    <n v="90000"/>
    <x v="1"/>
    <s v="Revenue"/>
    <x v="0"/>
  </r>
  <r>
    <n v="2023"/>
    <s v="June"/>
    <n v="1"/>
    <d v="2023-06-30T00:00:00"/>
    <s v="30"/>
    <s v="Friday"/>
    <s v="Sports equipment"/>
    <n v="600000"/>
    <x v="0"/>
    <s v="Revenue"/>
    <x v="0"/>
  </r>
  <r>
    <n v="2023"/>
    <s v="May"/>
    <n v="1"/>
    <d v="2023-05-31T00:00:00"/>
    <s v="31"/>
    <s v="Wednesday"/>
    <s v="Sports equipment"/>
    <n v="129000"/>
    <x v="1"/>
    <s v="Revenue"/>
    <x v="0"/>
  </r>
  <r>
    <n v="2023"/>
    <s v="June"/>
    <n v="1"/>
    <d v="2023-06-30T00:00:00"/>
    <s v="30"/>
    <s v="Friday"/>
    <s v="Sports equipment"/>
    <n v="19500"/>
    <x v="2"/>
    <s v="Revenue"/>
    <x v="0"/>
  </r>
  <r>
    <n v="2023"/>
    <s v="June"/>
    <n v="1"/>
    <d v="2023-06-30T00:00:00"/>
    <s v="30"/>
    <s v="Friday"/>
    <s v="Sports equipment"/>
    <n v="165000"/>
    <x v="1"/>
    <s v="Revenue"/>
    <x v="0"/>
  </r>
  <r>
    <n v="2023"/>
    <s v="July"/>
    <n v="1"/>
    <d v="2023-07-31T00:00:00"/>
    <s v="31"/>
    <s v="Monday"/>
    <s v="Sports equipment"/>
    <n v="100500"/>
    <x v="1"/>
    <s v="Revenue"/>
    <x v="0"/>
  </r>
  <r>
    <n v="2023"/>
    <s v="July"/>
    <n v="1"/>
    <d v="2023-07-31T00:00:00"/>
    <s v="31"/>
    <s v="Monday"/>
    <s v="Sports equipment"/>
    <n v="600000"/>
    <x v="0"/>
    <s v="Revenue"/>
    <x v="0"/>
  </r>
  <r>
    <n v="2023"/>
    <s v="August"/>
    <n v="1"/>
    <d v="2023-08-31T00:00:00"/>
    <s v="31"/>
    <s v="Thursday"/>
    <s v="Sports equipment"/>
    <n v="60000"/>
    <x v="1"/>
    <s v="Revenue"/>
    <x v="0"/>
  </r>
  <r>
    <n v="2023"/>
    <s v="July"/>
    <n v="1"/>
    <d v="2023-07-31T00:00:00"/>
    <s v="31"/>
    <s v="Monday"/>
    <s v="Sports equipment"/>
    <n v="21000"/>
    <x v="2"/>
    <s v="Revenue"/>
    <x v="0"/>
  </r>
  <r>
    <n v="2023"/>
    <s v="September"/>
    <n v="1"/>
    <d v="2023-09-30T00:00:00"/>
    <s v="30"/>
    <s v="Saturday"/>
    <s v="Sports equipment"/>
    <n v="69000"/>
    <x v="1"/>
    <s v="Revenue"/>
    <x v="0"/>
  </r>
  <r>
    <n v="2023"/>
    <s v="October"/>
    <n v="1"/>
    <d v="2023-10-31T00:00:00"/>
    <s v="31"/>
    <s v="Tuesday"/>
    <s v="Sports equipment"/>
    <n v="60000"/>
    <x v="1"/>
    <s v="Revenue"/>
    <x v="0"/>
  </r>
  <r>
    <n v="2023"/>
    <s v="August"/>
    <n v="1"/>
    <d v="2023-08-31T00:00:00"/>
    <s v="31"/>
    <s v="Thursday"/>
    <s v="Sports equipment"/>
    <n v="550000"/>
    <x v="0"/>
    <s v="Revenue"/>
    <x v="0"/>
  </r>
  <r>
    <n v="2023"/>
    <s v="November"/>
    <n v="1"/>
    <d v="2023-11-30T00:00:00"/>
    <s v="30"/>
    <s v="Thursday"/>
    <s v="Sports equipment"/>
    <n v="57000"/>
    <x v="1"/>
    <s v="Revenue"/>
    <x v="0"/>
  </r>
  <r>
    <n v="2023"/>
    <s v="August"/>
    <n v="1"/>
    <d v="2023-08-31T00:00:00"/>
    <s v="31"/>
    <s v="Thursday"/>
    <s v="Sports equipment"/>
    <n v="24600"/>
    <x v="2"/>
    <s v="Revenue"/>
    <x v="0"/>
  </r>
  <r>
    <n v="2023"/>
    <s v="December"/>
    <n v="1"/>
    <d v="2023-12-31T00:00:00"/>
    <s v="31"/>
    <s v="Sunday"/>
    <s v="Sports equipment"/>
    <n v="126000"/>
    <x v="1"/>
    <s v="Revenue"/>
    <x v="0"/>
  </r>
  <r>
    <n v="2023"/>
    <s v="September"/>
    <n v="1"/>
    <d v="2023-09-30T00:00:00"/>
    <s v="30"/>
    <s v="Saturday"/>
    <s v="Sports equipment"/>
    <n v="400000"/>
    <x v="0"/>
    <s v="Revenue"/>
    <x v="0"/>
  </r>
  <r>
    <n v="2023"/>
    <s v="September"/>
    <n v="1"/>
    <d v="2023-09-30T00:00:00"/>
    <s v="30"/>
    <s v="Saturday"/>
    <s v="Sports equipment"/>
    <n v="21900"/>
    <x v="2"/>
    <s v="Revenue"/>
    <x v="0"/>
  </r>
  <r>
    <n v="2023"/>
    <s v="October"/>
    <n v="1"/>
    <d v="2023-10-31T00:00:00"/>
    <s v="31"/>
    <s v="Tuesday"/>
    <s v="Sports equipment"/>
    <n v="600000"/>
    <x v="0"/>
    <s v="Revenue"/>
    <x v="0"/>
  </r>
  <r>
    <n v="2023"/>
    <s v="October"/>
    <n v="1"/>
    <d v="2023-10-31T00:00:00"/>
    <s v="31"/>
    <s v="Tuesday"/>
    <s v="Sports equipment"/>
    <n v="30000"/>
    <x v="2"/>
    <s v="Revenue"/>
    <x v="0"/>
  </r>
  <r>
    <n v="2023"/>
    <s v="November"/>
    <n v="1"/>
    <d v="2023-11-30T00:00:00"/>
    <s v="30"/>
    <s v="Thursday"/>
    <s v="Sports equipment"/>
    <n v="600000"/>
    <x v="0"/>
    <s v="Revenue"/>
    <x v="0"/>
  </r>
  <r>
    <n v="2023"/>
    <s v="November"/>
    <n v="1"/>
    <d v="2023-11-30T00:00:00"/>
    <s v="30"/>
    <s v="Thursday"/>
    <s v="Sports equipment"/>
    <n v="21000"/>
    <x v="2"/>
    <s v="Revenue"/>
    <x v="0"/>
  </r>
  <r>
    <n v="2023"/>
    <s v="December"/>
    <n v="1"/>
    <d v="2023-12-31T00:00:00"/>
    <s v="31"/>
    <s v="Sunday"/>
    <s v="Sports equipment"/>
    <n v="750000"/>
    <x v="0"/>
    <s v="Revenue"/>
    <x v="0"/>
  </r>
  <r>
    <n v="2023"/>
    <s v="December"/>
    <n v="1"/>
    <d v="2023-12-31T00:00:00"/>
    <s v="31"/>
    <s v="Sunday"/>
    <s v="Sports equipment"/>
    <n v="27000"/>
    <x v="2"/>
    <s v="Revenue"/>
    <x v="0"/>
  </r>
  <r>
    <n v="2023"/>
    <s v="January"/>
    <n v="1"/>
    <d v="2023-01-31T00:00:00"/>
    <s v="31"/>
    <s v="Tuesday"/>
    <s v="Sportswear"/>
    <n v="510000"/>
    <x v="0"/>
    <s v="Revenue"/>
    <x v="0"/>
  </r>
  <r>
    <n v="2023"/>
    <s v="January"/>
    <n v="1"/>
    <d v="2023-01-31T00:00:00"/>
    <s v="31"/>
    <s v="Tuesday"/>
    <s v="Sportswear"/>
    <n v="40000"/>
    <x v="2"/>
    <s v="Revenue"/>
    <x v="0"/>
  </r>
  <r>
    <n v="2023"/>
    <s v="February"/>
    <n v="1"/>
    <d v="2023-02-28T00:00:00"/>
    <s v="28"/>
    <s v="Tuesday"/>
    <s v="Sportswear"/>
    <n v="459000"/>
    <x v="0"/>
    <s v="Revenue"/>
    <x v="0"/>
  </r>
  <r>
    <n v="2023"/>
    <s v="February"/>
    <n v="1"/>
    <d v="2023-02-28T00:00:00"/>
    <s v="28"/>
    <s v="Tuesday"/>
    <s v="Sportswear"/>
    <n v="20000"/>
    <x v="2"/>
    <s v="Revenue"/>
    <x v="0"/>
  </r>
  <r>
    <n v="2023"/>
    <s v="March"/>
    <n v="1"/>
    <d v="2023-03-31T00:00:00"/>
    <s v="31"/>
    <s v="Friday"/>
    <s v="Sportswear"/>
    <n v="382500"/>
    <x v="0"/>
    <s v="Revenue"/>
    <x v="0"/>
  </r>
  <r>
    <n v="2023"/>
    <s v="March"/>
    <n v="1"/>
    <d v="2023-03-31T00:00:00"/>
    <s v="31"/>
    <s v="Friday"/>
    <s v="Sportswear"/>
    <n v="24000"/>
    <x v="2"/>
    <s v="Revenue"/>
    <x v="0"/>
  </r>
  <r>
    <n v="2023"/>
    <s v="April"/>
    <n v="1"/>
    <d v="2023-04-30T00:00:00"/>
    <s v="30"/>
    <s v="Sunday"/>
    <s v="Sportswear"/>
    <n v="306000"/>
    <x v="0"/>
    <s v="Revenue"/>
    <x v="0"/>
  </r>
  <r>
    <n v="2023"/>
    <s v="April"/>
    <n v="1"/>
    <d v="2023-04-30T00:00:00"/>
    <s v="30"/>
    <s v="Sunday"/>
    <s v="Sportswear"/>
    <n v="22000"/>
    <x v="2"/>
    <s v="Revenue"/>
    <x v="0"/>
  </r>
  <r>
    <n v="2023"/>
    <s v="May"/>
    <n v="1"/>
    <d v="2023-05-31T00:00:00"/>
    <s v="31"/>
    <s v="Wednesday"/>
    <s v="Sportswear"/>
    <n v="459000"/>
    <x v="0"/>
    <s v="Revenue"/>
    <x v="0"/>
  </r>
  <r>
    <n v="2023"/>
    <s v="May"/>
    <n v="1"/>
    <d v="2023-05-31T00:00:00"/>
    <s v="31"/>
    <s v="Wednesday"/>
    <s v="Sportswear"/>
    <n v="100000"/>
    <x v="2"/>
    <s v="Revenue"/>
    <x v="0"/>
  </r>
  <r>
    <n v="2023"/>
    <s v="June"/>
    <n v="1"/>
    <d v="2023-06-30T00:00:00"/>
    <s v="30"/>
    <s v="Friday"/>
    <s v="Sportswear"/>
    <n v="561000"/>
    <x v="0"/>
    <s v="Revenue"/>
    <x v="0"/>
  </r>
  <r>
    <n v="2023"/>
    <s v="June"/>
    <n v="1"/>
    <d v="2023-06-30T00:00:00"/>
    <s v="30"/>
    <s v="Friday"/>
    <s v="Sportswear"/>
    <n v="80000"/>
    <x v="2"/>
    <s v="Revenue"/>
    <x v="0"/>
  </r>
  <r>
    <n v="2023"/>
    <s v="July"/>
    <n v="1"/>
    <d v="2023-07-31T00:00:00"/>
    <s v="31"/>
    <s v="Monday"/>
    <s v="Sportswear"/>
    <n v="433500"/>
    <x v="0"/>
    <s v="Revenue"/>
    <x v="0"/>
  </r>
  <r>
    <n v="2023"/>
    <s v="July"/>
    <n v="1"/>
    <d v="2023-07-31T00:00:00"/>
    <s v="31"/>
    <s v="Monday"/>
    <s v="Sportswear"/>
    <n v="40000"/>
    <x v="2"/>
    <s v="Revenue"/>
    <x v="0"/>
  </r>
  <r>
    <n v="2023"/>
    <s v="August"/>
    <n v="1"/>
    <d v="2023-08-31T00:00:00"/>
    <s v="31"/>
    <s v="Thursday"/>
    <s v="Sportswear"/>
    <n v="382500"/>
    <x v="0"/>
    <s v="Revenue"/>
    <x v="0"/>
  </r>
  <r>
    <n v="2023"/>
    <s v="August"/>
    <n v="1"/>
    <d v="2023-08-31T00:00:00"/>
    <s v="31"/>
    <s v="Thursday"/>
    <s v="Sportswear"/>
    <n v="20000"/>
    <x v="2"/>
    <s v="Revenue"/>
    <x v="0"/>
  </r>
  <r>
    <n v="2023"/>
    <s v="January"/>
    <n v="1"/>
    <d v="2023-01-31T00:00:00"/>
    <s v="31"/>
    <s v="Tuesday"/>
    <s v="Sportswear"/>
    <n v="180000"/>
    <x v="1"/>
    <s v="Revenue"/>
    <x v="0"/>
  </r>
  <r>
    <n v="2023"/>
    <s v="February"/>
    <n v="1"/>
    <d v="2023-02-28T00:00:00"/>
    <s v="28"/>
    <s v="Tuesday"/>
    <s v="Sportswear"/>
    <n v="150000"/>
    <x v="1"/>
    <s v="Revenue"/>
    <x v="0"/>
  </r>
  <r>
    <n v="2023"/>
    <s v="September"/>
    <n v="1"/>
    <d v="2023-09-30T00:00:00"/>
    <s v="30"/>
    <s v="Saturday"/>
    <s v="Sportswear"/>
    <n v="408000"/>
    <x v="0"/>
    <s v="Revenue"/>
    <x v="0"/>
  </r>
  <r>
    <n v="2023"/>
    <s v="March"/>
    <n v="1"/>
    <d v="2023-03-31T00:00:00"/>
    <s v="31"/>
    <s v="Friday"/>
    <s v="Sportswear"/>
    <n v="60000"/>
    <x v="1"/>
    <s v="Revenue"/>
    <x v="0"/>
  </r>
  <r>
    <n v="2023"/>
    <s v="September"/>
    <n v="1"/>
    <d v="2023-09-30T00:00:00"/>
    <s v="30"/>
    <s v="Saturday"/>
    <s v="Sportswear"/>
    <n v="26600"/>
    <x v="2"/>
    <s v="Revenue"/>
    <x v="0"/>
  </r>
  <r>
    <n v="2023"/>
    <s v="April"/>
    <n v="1"/>
    <d v="2023-04-30T00:00:00"/>
    <s v="30"/>
    <s v="Sunday"/>
    <s v="Sportswear"/>
    <n v="90000"/>
    <x v="1"/>
    <s v="Revenue"/>
    <x v="0"/>
  </r>
  <r>
    <n v="2023"/>
    <s v="May"/>
    <n v="1"/>
    <d v="2023-05-31T00:00:00"/>
    <s v="31"/>
    <s v="Wednesday"/>
    <s v="Sportswear"/>
    <n v="132000"/>
    <x v="1"/>
    <s v="Revenue"/>
    <x v="0"/>
  </r>
  <r>
    <n v="2023"/>
    <s v="October"/>
    <n v="1"/>
    <d v="2023-10-31T00:00:00"/>
    <s v="31"/>
    <s v="Tuesday"/>
    <s v="Sportswear"/>
    <n v="369750"/>
    <x v="0"/>
    <s v="Revenue"/>
    <x v="0"/>
  </r>
  <r>
    <n v="2023"/>
    <s v="June"/>
    <n v="1"/>
    <d v="2023-06-30T00:00:00"/>
    <s v="30"/>
    <s v="Friday"/>
    <s v="Sportswear"/>
    <n v="108000"/>
    <x v="1"/>
    <s v="Revenue"/>
    <x v="0"/>
  </r>
  <r>
    <n v="2023"/>
    <s v="October"/>
    <n v="1"/>
    <d v="2023-10-31T00:00:00"/>
    <s v="31"/>
    <s v="Tuesday"/>
    <s v="Sportswear"/>
    <n v="60000"/>
    <x v="2"/>
    <s v="Revenue"/>
    <x v="0"/>
  </r>
  <r>
    <n v="2023"/>
    <s v="July"/>
    <n v="1"/>
    <d v="2023-07-31T00:00:00"/>
    <s v="31"/>
    <s v="Monday"/>
    <s v="Sportswear"/>
    <n v="60000"/>
    <x v="1"/>
    <s v="Revenue"/>
    <x v="0"/>
  </r>
  <r>
    <n v="2023"/>
    <s v="August"/>
    <n v="1"/>
    <d v="2023-08-31T00:00:00"/>
    <s v="31"/>
    <s v="Thursday"/>
    <s v="Sportswear"/>
    <n v="60000"/>
    <x v="1"/>
    <s v="Revenue"/>
    <x v="0"/>
  </r>
  <r>
    <n v="2023"/>
    <s v="November"/>
    <n v="1"/>
    <d v="2023-11-30T00:00:00"/>
    <s v="30"/>
    <s v="Thursday"/>
    <s v="Sportswear"/>
    <n v="362100"/>
    <x v="0"/>
    <s v="Revenue"/>
    <x v="0"/>
  </r>
  <r>
    <n v="2023"/>
    <s v="September"/>
    <n v="1"/>
    <d v="2023-09-30T00:00:00"/>
    <s v="30"/>
    <s v="Saturday"/>
    <s v="Sportswear"/>
    <n v="60000"/>
    <x v="1"/>
    <s v="Revenue"/>
    <x v="0"/>
  </r>
  <r>
    <n v="2023"/>
    <s v="November"/>
    <n v="1"/>
    <d v="2023-11-30T00:00:00"/>
    <s v="30"/>
    <s v="Thursday"/>
    <s v="Sportswear"/>
    <n v="40000"/>
    <x v="2"/>
    <s v="Revenue"/>
    <x v="0"/>
  </r>
  <r>
    <n v="2023"/>
    <s v="October"/>
    <n v="1"/>
    <d v="2023-10-31T00:00:00"/>
    <s v="31"/>
    <s v="Tuesday"/>
    <s v="Sportswear"/>
    <n v="72000"/>
    <x v="1"/>
    <s v="Revenue"/>
    <x v="0"/>
  </r>
  <r>
    <n v="2023"/>
    <s v="November"/>
    <n v="1"/>
    <d v="2023-11-30T00:00:00"/>
    <s v="30"/>
    <s v="Thursday"/>
    <s v="Sportswear"/>
    <n v="72000"/>
    <x v="1"/>
    <s v="Revenue"/>
    <x v="0"/>
  </r>
  <r>
    <n v="2023"/>
    <s v="December"/>
    <n v="1"/>
    <d v="2023-12-31T00:00:00"/>
    <s v="31"/>
    <s v="Sunday"/>
    <s v="Sportswear"/>
    <n v="471750"/>
    <x v="0"/>
    <s v="Revenue"/>
    <x v="0"/>
  </r>
  <r>
    <n v="2023"/>
    <s v="December"/>
    <n v="1"/>
    <d v="2023-12-31T00:00:00"/>
    <s v="31"/>
    <s v="Sunday"/>
    <s v="Sportswear"/>
    <n v="126000"/>
    <x v="1"/>
    <s v="Revenue"/>
    <x v="0"/>
  </r>
  <r>
    <n v="2023"/>
    <s v="December"/>
    <n v="1"/>
    <d v="2023-12-31T00:00:00"/>
    <s v="31"/>
    <s v="Sunday"/>
    <s v="Sportswear"/>
    <n v="60000"/>
    <x v="2"/>
    <s v="Revenue"/>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n v="2023"/>
    <s v="January"/>
    <n v="1"/>
    <d v="2023-01-31T00:00:00"/>
    <s v="31"/>
    <s v="Tuesday"/>
    <s v="Nutrition and Food Supplements "/>
    <n v="-15000"/>
    <s v="Rent"/>
    <x v="0"/>
    <s v="Expense"/>
  </r>
  <r>
    <n v="2023"/>
    <s v="January"/>
    <n v="1"/>
    <d v="2023-01-31T00:00:00"/>
    <s v="31"/>
    <s v="Tuesday"/>
    <s v="Nutrition and Food Supplements "/>
    <n v="-9000"/>
    <s v="Equipment"/>
    <x v="0"/>
    <s v="Expense"/>
  </r>
  <r>
    <n v="2023"/>
    <s v="January"/>
    <n v="1"/>
    <d v="2023-01-31T00:00:00"/>
    <s v="31"/>
    <s v="Tuesday"/>
    <s v="Nutrition and Food Supplements "/>
    <n v="-30000"/>
    <s v="Marketing"/>
    <x v="0"/>
    <s v="Expense"/>
  </r>
  <r>
    <n v="2023"/>
    <s v="January"/>
    <n v="1"/>
    <d v="2023-01-31T00:00:00"/>
    <s v="31"/>
    <s v="Tuesday"/>
    <s v="Nutrition and Food Supplements "/>
    <n v="-40000"/>
    <s v="Payroll"/>
    <x v="0"/>
    <s v="Expense"/>
  </r>
  <r>
    <n v="2023"/>
    <s v="January"/>
    <n v="1"/>
    <d v="2023-01-31T00:00:00"/>
    <s v="31"/>
    <s v="Tuesday"/>
    <s v="Nutrition and Food Supplements "/>
    <n v="-30000"/>
    <s v="R&amp;D"/>
    <x v="0"/>
    <s v="Expense"/>
  </r>
  <r>
    <n v="2023"/>
    <s v="January"/>
    <n v="1"/>
    <d v="2023-01-31T00:00:00"/>
    <s v="31"/>
    <s v="Tuesday"/>
    <s v="Nutrition and Food Supplements "/>
    <n v="-1500"/>
    <s v="Other"/>
    <x v="0"/>
    <s v="Expense"/>
  </r>
  <r>
    <n v="2023"/>
    <s v="February"/>
    <n v="1"/>
    <d v="2023-02-28T00:00:00"/>
    <s v="28"/>
    <s v="Tuesday"/>
    <s v="Nutrition and Food Supplements "/>
    <n v="-15000"/>
    <s v="Rent"/>
    <x v="0"/>
    <s v="Expense"/>
  </r>
  <r>
    <n v="2023"/>
    <s v="February"/>
    <n v="1"/>
    <d v="2023-02-28T00:00:00"/>
    <s v="28"/>
    <s v="Tuesday"/>
    <s v="Nutrition and Food Supplements "/>
    <n v="-9000"/>
    <s v="Equipment"/>
    <x v="0"/>
    <s v="Expense"/>
  </r>
  <r>
    <n v="2023"/>
    <s v="February"/>
    <n v="1"/>
    <d v="2023-02-28T00:00:00"/>
    <s v="28"/>
    <s v="Tuesday"/>
    <s v="Nutrition and Food Supplements "/>
    <n v="-30000"/>
    <s v="Marketing"/>
    <x v="0"/>
    <s v="Expense"/>
  </r>
  <r>
    <n v="2023"/>
    <s v="February"/>
    <n v="1"/>
    <d v="2023-02-28T00:00:00"/>
    <s v="28"/>
    <s v="Tuesday"/>
    <s v="Nutrition and Food Supplements "/>
    <n v="-40000"/>
    <s v="Payroll"/>
    <x v="0"/>
    <s v="Expense"/>
  </r>
  <r>
    <n v="2023"/>
    <s v="February"/>
    <n v="1"/>
    <d v="2023-02-28T00:00:00"/>
    <s v="28"/>
    <s v="Tuesday"/>
    <s v="Nutrition and Food Supplements "/>
    <n v="-30000"/>
    <s v="R&amp;D"/>
    <x v="0"/>
    <s v="Expense"/>
  </r>
  <r>
    <n v="2023"/>
    <s v="February"/>
    <n v="1"/>
    <d v="2023-02-28T00:00:00"/>
    <s v="28"/>
    <s v="Tuesday"/>
    <s v="Nutrition and Food Supplements "/>
    <n v="-1500"/>
    <s v="Other"/>
    <x v="0"/>
    <s v="Expense"/>
  </r>
  <r>
    <n v="2023"/>
    <s v="March"/>
    <n v="1"/>
    <d v="2023-03-31T00:00:00"/>
    <s v="31"/>
    <s v="Friday"/>
    <s v="Nutrition and Food Supplements "/>
    <n v="-15000"/>
    <s v="Rent"/>
    <x v="0"/>
    <s v="Expense"/>
  </r>
  <r>
    <n v="2023"/>
    <s v="March"/>
    <n v="1"/>
    <d v="2023-03-31T00:00:00"/>
    <s v="31"/>
    <s v="Friday"/>
    <s v="Nutrition and Food Supplements "/>
    <n v="-9000"/>
    <s v="Equipment"/>
    <x v="0"/>
    <s v="Expense"/>
  </r>
  <r>
    <n v="2023"/>
    <s v="March"/>
    <n v="1"/>
    <d v="2023-03-31T00:00:00"/>
    <s v="31"/>
    <s v="Friday"/>
    <s v="Nutrition and Food Supplements "/>
    <n v="-15000"/>
    <s v="Marketing"/>
    <x v="0"/>
    <s v="Expense"/>
  </r>
  <r>
    <n v="2023"/>
    <s v="March"/>
    <n v="1"/>
    <d v="2023-03-31T00:00:00"/>
    <s v="31"/>
    <s v="Friday"/>
    <s v="Nutrition and Food Supplements "/>
    <n v="-40000"/>
    <s v="Payroll"/>
    <x v="0"/>
    <s v="Expense"/>
  </r>
  <r>
    <n v="2023"/>
    <s v="March"/>
    <n v="1"/>
    <d v="2023-03-31T00:00:00"/>
    <s v="31"/>
    <s v="Friday"/>
    <s v="Nutrition and Food Supplements "/>
    <n v="-30000"/>
    <s v="R&amp;D"/>
    <x v="0"/>
    <s v="Expense"/>
  </r>
  <r>
    <n v="2023"/>
    <s v="March"/>
    <n v="1"/>
    <d v="2023-03-31T00:00:00"/>
    <s v="31"/>
    <s v="Friday"/>
    <s v="Nutrition and Food Supplements "/>
    <n v="-900"/>
    <s v="Other"/>
    <x v="0"/>
    <s v="Expense"/>
  </r>
  <r>
    <n v="2023"/>
    <s v="April"/>
    <n v="1"/>
    <d v="2023-04-30T00:00:00"/>
    <s v="30"/>
    <s v="Sunday"/>
    <s v="Nutrition and Food Supplements "/>
    <n v="-15000"/>
    <s v="Rent"/>
    <x v="0"/>
    <s v="Expense"/>
  </r>
  <r>
    <n v="2023"/>
    <s v="April"/>
    <n v="1"/>
    <d v="2023-04-30T00:00:00"/>
    <s v="30"/>
    <s v="Sunday"/>
    <s v="Nutrition and Food Supplements "/>
    <n v="-9000"/>
    <s v="Equipment"/>
    <x v="0"/>
    <s v="Expense"/>
  </r>
  <r>
    <n v="2023"/>
    <s v="April"/>
    <n v="1"/>
    <d v="2023-04-30T00:00:00"/>
    <s v="30"/>
    <s v="Sunday"/>
    <s v="Nutrition and Food Supplements "/>
    <n v="-15000"/>
    <s v="Marketing"/>
    <x v="0"/>
    <s v="Expense"/>
  </r>
  <r>
    <n v="2023"/>
    <s v="April"/>
    <n v="1"/>
    <d v="2023-04-30T00:00:00"/>
    <s v="30"/>
    <s v="Sunday"/>
    <s v="Nutrition and Food Supplements "/>
    <n v="-40000"/>
    <s v="Payroll"/>
    <x v="0"/>
    <s v="Expense"/>
  </r>
  <r>
    <n v="2023"/>
    <s v="April"/>
    <n v="1"/>
    <d v="2023-04-30T00:00:00"/>
    <s v="30"/>
    <s v="Sunday"/>
    <s v="Nutrition and Food Supplements "/>
    <n v="-30000"/>
    <s v="R&amp;D"/>
    <x v="0"/>
    <s v="Expense"/>
  </r>
  <r>
    <n v="2023"/>
    <s v="April"/>
    <n v="1"/>
    <d v="2023-04-30T00:00:00"/>
    <s v="30"/>
    <s v="Sunday"/>
    <s v="Nutrition and Food Supplements "/>
    <n v="-900"/>
    <s v="Other"/>
    <x v="0"/>
    <s v="Expense"/>
  </r>
  <r>
    <n v="2023"/>
    <s v="May"/>
    <n v="1"/>
    <d v="2023-05-31T00:00:00"/>
    <s v="31"/>
    <s v="Wednesday"/>
    <s v="Nutrition and Food Supplements "/>
    <n v="-15000"/>
    <s v="Rent"/>
    <x v="0"/>
    <s v="Expense"/>
  </r>
  <r>
    <n v="2023"/>
    <s v="May"/>
    <n v="1"/>
    <d v="2023-05-31T00:00:00"/>
    <s v="31"/>
    <s v="Wednesday"/>
    <s v="Nutrition and Food Supplements "/>
    <n v="-11400"/>
    <s v="Equipment"/>
    <x v="0"/>
    <s v="Expense"/>
  </r>
  <r>
    <n v="2023"/>
    <s v="May"/>
    <n v="1"/>
    <d v="2023-05-31T00:00:00"/>
    <s v="31"/>
    <s v="Wednesday"/>
    <s v="Nutrition and Food Supplements "/>
    <n v="-30000"/>
    <s v="Marketing"/>
    <x v="0"/>
    <s v="Expense"/>
  </r>
  <r>
    <n v="2023"/>
    <s v="May"/>
    <n v="1"/>
    <d v="2023-05-31T00:00:00"/>
    <s v="31"/>
    <s v="Wednesday"/>
    <s v="Nutrition and Food Supplements "/>
    <n v="-40000"/>
    <s v="Payroll"/>
    <x v="0"/>
    <s v="Expense"/>
  </r>
  <r>
    <n v="2023"/>
    <s v="May"/>
    <n v="1"/>
    <d v="2023-05-31T00:00:00"/>
    <s v="31"/>
    <s v="Wednesday"/>
    <s v="Nutrition and Food Supplements "/>
    <n v="-30000"/>
    <s v="R&amp;D"/>
    <x v="0"/>
    <s v="Expense"/>
  </r>
  <r>
    <n v="2023"/>
    <s v="May"/>
    <n v="1"/>
    <d v="2023-05-31T00:00:00"/>
    <s v="31"/>
    <s v="Wednesday"/>
    <s v="Nutrition and Food Supplements "/>
    <n v="-1200"/>
    <s v="Other"/>
    <x v="0"/>
    <s v="Expense"/>
  </r>
  <r>
    <n v="2023"/>
    <s v="June"/>
    <n v="1"/>
    <d v="2023-06-30T00:00:00"/>
    <s v="30"/>
    <s v="Friday"/>
    <s v="Nutrition and Food Supplements "/>
    <n v="-15000"/>
    <s v="Rent"/>
    <x v="0"/>
    <s v="Expense"/>
  </r>
  <r>
    <n v="2023"/>
    <s v="June"/>
    <n v="1"/>
    <d v="2023-06-30T00:00:00"/>
    <s v="30"/>
    <s v="Friday"/>
    <s v="Nutrition and Food Supplements "/>
    <n v="-11400"/>
    <s v="Equipment"/>
    <x v="0"/>
    <s v="Expense"/>
  </r>
  <r>
    <n v="2023"/>
    <s v="June"/>
    <n v="1"/>
    <d v="2023-06-30T00:00:00"/>
    <s v="30"/>
    <s v="Friday"/>
    <s v="Nutrition and Food Supplements "/>
    <n v="-30000"/>
    <s v="Marketing"/>
    <x v="0"/>
    <s v="Expense"/>
  </r>
  <r>
    <n v="2023"/>
    <s v="June"/>
    <n v="1"/>
    <d v="2023-06-30T00:00:00"/>
    <s v="30"/>
    <s v="Friday"/>
    <s v="Nutrition and Food Supplements "/>
    <n v="-40000"/>
    <s v="Payroll"/>
    <x v="0"/>
    <s v="Expense"/>
  </r>
  <r>
    <n v="2023"/>
    <s v="June"/>
    <n v="1"/>
    <d v="2023-06-30T00:00:00"/>
    <s v="30"/>
    <s v="Friday"/>
    <s v="Nutrition and Food Supplements "/>
    <n v="-30000"/>
    <s v="R&amp;D"/>
    <x v="0"/>
    <s v="Expense"/>
  </r>
  <r>
    <n v="2023"/>
    <s v="June"/>
    <n v="1"/>
    <d v="2023-06-30T00:00:00"/>
    <s v="30"/>
    <s v="Friday"/>
    <s v="Nutrition and Food Supplements "/>
    <n v="-900"/>
    <s v="Other"/>
    <x v="0"/>
    <s v="Expense"/>
  </r>
  <r>
    <n v="2023"/>
    <s v="July"/>
    <n v="1"/>
    <d v="2023-07-31T00:00:00"/>
    <s v="31"/>
    <s v="Monday"/>
    <s v="Nutrition and Food Supplements "/>
    <n v="-15000"/>
    <s v="Rent"/>
    <x v="0"/>
    <s v="Expense"/>
  </r>
  <r>
    <n v="2023"/>
    <s v="July"/>
    <n v="1"/>
    <d v="2023-07-31T00:00:00"/>
    <s v="31"/>
    <s v="Monday"/>
    <s v="Nutrition and Food Supplements "/>
    <n v="-11400"/>
    <s v="Equipment"/>
    <x v="0"/>
    <s v="Expense"/>
  </r>
  <r>
    <n v="2023"/>
    <s v="July"/>
    <n v="1"/>
    <d v="2023-07-31T00:00:00"/>
    <s v="31"/>
    <s v="Monday"/>
    <s v="Nutrition and Food Supplements "/>
    <n v="-20000"/>
    <s v="Marketing"/>
    <x v="0"/>
    <s v="Expense"/>
  </r>
  <r>
    <n v="2023"/>
    <s v="July"/>
    <n v="1"/>
    <d v="2023-07-31T00:00:00"/>
    <s v="31"/>
    <s v="Monday"/>
    <s v="Nutrition and Food Supplements "/>
    <n v="-40000"/>
    <s v="Payroll"/>
    <x v="0"/>
    <s v="Expense"/>
  </r>
  <r>
    <n v="2023"/>
    <s v="July"/>
    <n v="1"/>
    <d v="2023-07-31T00:00:00"/>
    <s v="31"/>
    <s v="Monday"/>
    <s v="Nutrition and Food Supplements "/>
    <n v="-30000"/>
    <s v="R&amp;D"/>
    <x v="0"/>
    <s v="Expense"/>
  </r>
  <r>
    <n v="2023"/>
    <s v="July"/>
    <n v="1"/>
    <d v="2023-07-31T00:00:00"/>
    <s v="31"/>
    <s v="Monday"/>
    <s v="Nutrition and Food Supplements "/>
    <n v="-600"/>
    <s v="Other"/>
    <x v="0"/>
    <s v="Expense"/>
  </r>
  <r>
    <n v="2023"/>
    <s v="August"/>
    <n v="1"/>
    <d v="2023-08-31T00:00:00"/>
    <s v="31"/>
    <s v="Thursday"/>
    <s v="Nutrition and Food Supplements "/>
    <n v="-15000"/>
    <s v="Rent"/>
    <x v="0"/>
    <s v="Expense"/>
  </r>
  <r>
    <n v="2023"/>
    <s v="August"/>
    <n v="1"/>
    <d v="2023-08-31T00:00:00"/>
    <s v="31"/>
    <s v="Thursday"/>
    <s v="Nutrition and Food Supplements "/>
    <n v="-11400"/>
    <s v="Equipment"/>
    <x v="0"/>
    <s v="Expense"/>
  </r>
  <r>
    <n v="2023"/>
    <s v="August"/>
    <n v="1"/>
    <d v="2023-08-31T00:00:00"/>
    <s v="31"/>
    <s v="Thursday"/>
    <s v="Nutrition and Food Supplements "/>
    <n v="-15000"/>
    <s v="Marketing"/>
    <x v="0"/>
    <s v="Expense"/>
  </r>
  <r>
    <n v="2023"/>
    <s v="August"/>
    <n v="1"/>
    <d v="2023-08-31T00:00:00"/>
    <s v="31"/>
    <s v="Thursday"/>
    <s v="Nutrition and Food Supplements "/>
    <n v="-40000"/>
    <s v="Payroll"/>
    <x v="0"/>
    <s v="Expense"/>
  </r>
  <r>
    <n v="2023"/>
    <s v="August"/>
    <n v="1"/>
    <d v="2023-08-31T00:00:00"/>
    <s v="31"/>
    <s v="Thursday"/>
    <s v="Nutrition and Food Supplements "/>
    <n v="-30000"/>
    <s v="R&amp;D"/>
    <x v="0"/>
    <s v="Expense"/>
  </r>
  <r>
    <n v="2023"/>
    <s v="August"/>
    <n v="1"/>
    <d v="2023-08-31T00:00:00"/>
    <s v="31"/>
    <s v="Thursday"/>
    <s v="Nutrition and Food Supplements "/>
    <n v="-600"/>
    <s v="Other"/>
    <x v="0"/>
    <s v="Expense"/>
  </r>
  <r>
    <n v="2023"/>
    <s v="September"/>
    <n v="1"/>
    <d v="2023-09-30T00:00:00"/>
    <s v="30"/>
    <s v="Saturday"/>
    <s v="Nutrition and Food Supplements "/>
    <n v="-15000"/>
    <s v="Rent"/>
    <x v="0"/>
    <s v="Expense"/>
  </r>
  <r>
    <n v="2023"/>
    <s v="September"/>
    <n v="1"/>
    <d v="2023-09-30T00:00:00"/>
    <s v="30"/>
    <s v="Saturday"/>
    <s v="Nutrition and Food Supplements "/>
    <n v="-11400"/>
    <s v="Equipment"/>
    <x v="0"/>
    <s v="Expense"/>
  </r>
  <r>
    <n v="2023"/>
    <s v="September"/>
    <n v="1"/>
    <d v="2023-09-30T00:00:00"/>
    <s v="30"/>
    <s v="Saturday"/>
    <s v="Nutrition and Food Supplements "/>
    <n v="-15000"/>
    <s v="Marketing"/>
    <x v="0"/>
    <s v="Expense"/>
  </r>
  <r>
    <n v="2023"/>
    <s v="September"/>
    <n v="1"/>
    <d v="2023-09-30T00:00:00"/>
    <s v="30"/>
    <s v="Saturday"/>
    <s v="Nutrition and Food Supplements "/>
    <n v="-32000"/>
    <s v="Payroll"/>
    <x v="0"/>
    <s v="Expense"/>
  </r>
  <r>
    <n v="2023"/>
    <s v="September"/>
    <n v="1"/>
    <d v="2023-09-30T00:00:00"/>
    <s v="30"/>
    <s v="Saturday"/>
    <s v="Nutrition and Food Supplements "/>
    <n v="-30000"/>
    <s v="R&amp;D"/>
    <x v="0"/>
    <s v="Expense"/>
  </r>
  <r>
    <n v="2023"/>
    <s v="September"/>
    <n v="1"/>
    <d v="2023-09-30T00:00:00"/>
    <s v="30"/>
    <s v="Saturday"/>
    <s v="Nutrition and Food Supplements "/>
    <n v="-900"/>
    <s v="Other"/>
    <x v="0"/>
    <s v="Expense"/>
  </r>
  <r>
    <n v="2023"/>
    <s v="October"/>
    <n v="1"/>
    <d v="2023-10-31T00:00:00"/>
    <s v="31"/>
    <s v="Tuesday"/>
    <s v="Nutrition and Food Supplements "/>
    <n v="-15000"/>
    <s v="Rent"/>
    <x v="0"/>
    <s v="Expense"/>
  </r>
  <r>
    <n v="2023"/>
    <s v="October"/>
    <n v="1"/>
    <d v="2023-10-31T00:00:00"/>
    <s v="31"/>
    <s v="Tuesday"/>
    <s v="Nutrition and Food Supplements "/>
    <n v="-12000"/>
    <s v="Equipment"/>
    <x v="0"/>
    <s v="Expense"/>
  </r>
  <r>
    <n v="2023"/>
    <s v="October"/>
    <n v="1"/>
    <d v="2023-10-31T00:00:00"/>
    <s v="31"/>
    <s v="Tuesday"/>
    <s v="Nutrition and Food Supplements "/>
    <n v="-15000"/>
    <s v="Marketing"/>
    <x v="0"/>
    <s v="Expense"/>
  </r>
  <r>
    <n v="2023"/>
    <s v="October"/>
    <n v="1"/>
    <d v="2023-10-31T00:00:00"/>
    <s v="31"/>
    <s v="Tuesday"/>
    <s v="Nutrition and Food Supplements "/>
    <n v="-32000"/>
    <s v="Payroll"/>
    <x v="0"/>
    <s v="Expense"/>
  </r>
  <r>
    <n v="2023"/>
    <s v="October"/>
    <n v="1"/>
    <d v="2023-10-31T00:00:00"/>
    <s v="31"/>
    <s v="Tuesday"/>
    <s v="Nutrition and Food Supplements "/>
    <n v="-30000"/>
    <s v="R&amp;D"/>
    <x v="0"/>
    <s v="Expense"/>
  </r>
  <r>
    <n v="2023"/>
    <s v="October"/>
    <n v="1"/>
    <d v="2023-10-31T00:00:00"/>
    <s v="31"/>
    <s v="Tuesday"/>
    <s v="Nutrition and Food Supplements "/>
    <n v="-600"/>
    <s v="Other"/>
    <x v="0"/>
    <s v="Expense"/>
  </r>
  <r>
    <n v="2023"/>
    <s v="November"/>
    <n v="1"/>
    <d v="2023-11-30T00:00:00"/>
    <s v="30"/>
    <s v="Thursday"/>
    <s v="Nutrition and Food Supplements "/>
    <n v="-15000"/>
    <s v="Rent"/>
    <x v="0"/>
    <s v="Expense"/>
  </r>
  <r>
    <n v="2023"/>
    <s v="November"/>
    <n v="1"/>
    <d v="2023-11-30T00:00:00"/>
    <s v="30"/>
    <s v="Thursday"/>
    <s v="Nutrition and Food Supplements "/>
    <n v="-12000"/>
    <s v="Equipment"/>
    <x v="0"/>
    <s v="Expense"/>
  </r>
  <r>
    <n v="2023"/>
    <s v="November"/>
    <n v="1"/>
    <d v="2023-11-30T00:00:00"/>
    <s v="30"/>
    <s v="Thursday"/>
    <s v="Nutrition and Food Supplements "/>
    <n v="-20000"/>
    <s v="Marketing"/>
    <x v="0"/>
    <s v="Expense"/>
  </r>
  <r>
    <n v="2023"/>
    <s v="November"/>
    <n v="1"/>
    <d v="2023-11-30T00:00:00"/>
    <s v="30"/>
    <s v="Thursday"/>
    <s v="Nutrition and Food Supplements "/>
    <n v="-32000"/>
    <s v="Payroll"/>
    <x v="0"/>
    <s v="Expense"/>
  </r>
  <r>
    <n v="2023"/>
    <s v="November"/>
    <n v="1"/>
    <d v="2023-11-30T00:00:00"/>
    <s v="30"/>
    <s v="Thursday"/>
    <s v="Nutrition and Food Supplements "/>
    <n v="-30000"/>
    <s v="R&amp;D"/>
    <x v="0"/>
    <s v="Expense"/>
  </r>
  <r>
    <n v="2023"/>
    <s v="November"/>
    <n v="1"/>
    <d v="2023-11-30T00:00:00"/>
    <s v="30"/>
    <s v="Thursday"/>
    <s v="Nutrition and Food Supplements "/>
    <n v="-1200"/>
    <s v="Other"/>
    <x v="0"/>
    <s v="Expense"/>
  </r>
  <r>
    <n v="2023"/>
    <s v="December"/>
    <n v="1"/>
    <d v="2023-12-31T00:00:00"/>
    <s v="31"/>
    <s v="Sunday"/>
    <s v="Nutrition and Food Supplements "/>
    <n v="-15000"/>
    <s v="Rent"/>
    <x v="0"/>
    <s v="Expense"/>
  </r>
  <r>
    <n v="2023"/>
    <s v="December"/>
    <n v="1"/>
    <d v="2023-12-31T00:00:00"/>
    <s v="31"/>
    <s v="Sunday"/>
    <s v="Nutrition and Food Supplements "/>
    <n v="-12000"/>
    <s v="Equipment"/>
    <x v="0"/>
    <s v="Expense"/>
  </r>
  <r>
    <n v="2023"/>
    <s v="December"/>
    <n v="1"/>
    <d v="2023-12-31T00:00:00"/>
    <s v="31"/>
    <s v="Sunday"/>
    <s v="Nutrition and Food Supplements "/>
    <n v="-30000"/>
    <s v="Marketing"/>
    <x v="0"/>
    <s v="Expense"/>
  </r>
  <r>
    <n v="2023"/>
    <s v="December"/>
    <n v="1"/>
    <d v="2023-12-31T00:00:00"/>
    <s v="31"/>
    <s v="Sunday"/>
    <s v="Nutrition and Food Supplements "/>
    <n v="-32000"/>
    <s v="Payroll"/>
    <x v="0"/>
    <s v="Expense"/>
  </r>
  <r>
    <n v="2023"/>
    <s v="December"/>
    <n v="1"/>
    <d v="2023-12-31T00:00:00"/>
    <s v="31"/>
    <s v="Sunday"/>
    <s v="Nutrition and Food Supplements "/>
    <n v="-30000"/>
    <s v="R&amp;D"/>
    <x v="0"/>
    <s v="Expense"/>
  </r>
  <r>
    <n v="2023"/>
    <s v="December"/>
    <n v="1"/>
    <d v="2023-12-31T00:00:00"/>
    <s v="31"/>
    <s v="Sunday"/>
    <s v="Nutrition and Food Supplements "/>
    <n v="-2400"/>
    <s v="Other"/>
    <x v="0"/>
    <s v="Expense"/>
  </r>
  <r>
    <n v="2023"/>
    <s v="January"/>
    <n v="1"/>
    <d v="2023-01-31T00:00:00"/>
    <s v="31"/>
    <s v="Tuesday"/>
    <s v="Sports equipment"/>
    <n v="-18000"/>
    <s v="Rent"/>
    <x v="0"/>
    <s v="Expense"/>
  </r>
  <r>
    <n v="2023"/>
    <s v="January"/>
    <n v="1"/>
    <d v="2023-01-31T00:00:00"/>
    <s v="31"/>
    <s v="Tuesday"/>
    <s v="Sports equipment"/>
    <n v="-54000"/>
    <s v="Equipment"/>
    <x v="0"/>
    <s v="Expense"/>
  </r>
  <r>
    <n v="2023"/>
    <s v="January"/>
    <n v="1"/>
    <d v="2023-01-31T00:00:00"/>
    <s v="31"/>
    <s v="Tuesday"/>
    <s v="Sports equipment"/>
    <n v="-50000"/>
    <s v="Marketing"/>
    <x v="0"/>
    <s v="Expense"/>
  </r>
  <r>
    <n v="2023"/>
    <s v="January"/>
    <n v="1"/>
    <d v="2023-01-31T00:00:00"/>
    <s v="31"/>
    <s v="Tuesday"/>
    <s v="Sports equipment"/>
    <n v="-60000"/>
    <s v="Payroll"/>
    <x v="0"/>
    <s v="Expense"/>
  </r>
  <r>
    <n v="2023"/>
    <s v="January"/>
    <n v="1"/>
    <d v="2023-01-31T00:00:00"/>
    <s v="31"/>
    <s v="Tuesday"/>
    <s v="Sports equipment"/>
    <n v="-10000"/>
    <s v="R&amp;D"/>
    <x v="0"/>
    <s v="Expense"/>
  </r>
  <r>
    <n v="2023"/>
    <s v="January"/>
    <n v="1"/>
    <d v="2023-01-31T00:00:00"/>
    <s v="31"/>
    <s v="Tuesday"/>
    <s v="Sports equipment"/>
    <n v="-14400"/>
    <s v="Other"/>
    <x v="0"/>
    <s v="Expense"/>
  </r>
  <r>
    <n v="2023"/>
    <s v="February"/>
    <n v="1"/>
    <d v="2023-02-28T00:00:00"/>
    <s v="28"/>
    <s v="Tuesday"/>
    <s v="Sports equipment"/>
    <n v="-27000"/>
    <s v="Rent"/>
    <x v="0"/>
    <s v="Expense"/>
  </r>
  <r>
    <n v="2023"/>
    <s v="February"/>
    <n v="1"/>
    <d v="2023-02-28T00:00:00"/>
    <s v="28"/>
    <s v="Tuesday"/>
    <s v="Sports equipment"/>
    <n v="-54000"/>
    <s v="Equipment"/>
    <x v="0"/>
    <s v="Expense"/>
  </r>
  <r>
    <n v="2023"/>
    <s v="February"/>
    <n v="1"/>
    <d v="2023-02-28T00:00:00"/>
    <s v="28"/>
    <s v="Tuesday"/>
    <s v="Sports equipment"/>
    <n v="-50000"/>
    <s v="Marketing"/>
    <x v="0"/>
    <s v="Expense"/>
  </r>
  <r>
    <n v="2023"/>
    <s v="February"/>
    <n v="1"/>
    <d v="2023-02-28T00:00:00"/>
    <s v="28"/>
    <s v="Tuesday"/>
    <s v="Sports equipment"/>
    <n v="-60000"/>
    <s v="Payroll"/>
    <x v="0"/>
    <s v="Expense"/>
  </r>
  <r>
    <n v="2023"/>
    <s v="February"/>
    <n v="1"/>
    <d v="2023-02-28T00:00:00"/>
    <s v="28"/>
    <s v="Tuesday"/>
    <s v="Sports equipment"/>
    <n v="-10000"/>
    <s v="R&amp;D"/>
    <x v="0"/>
    <s v="Expense"/>
  </r>
  <r>
    <n v="2023"/>
    <s v="February"/>
    <n v="1"/>
    <d v="2023-02-28T00:00:00"/>
    <s v="28"/>
    <s v="Tuesday"/>
    <s v="Sports equipment"/>
    <n v="-9000"/>
    <s v="Other"/>
    <x v="0"/>
    <s v="Expense"/>
  </r>
  <r>
    <n v="2023"/>
    <s v="March"/>
    <n v="1"/>
    <d v="2023-03-31T00:00:00"/>
    <s v="31"/>
    <s v="Friday"/>
    <s v="Sports equipment"/>
    <n v="-27000"/>
    <s v="Rent"/>
    <x v="0"/>
    <s v="Expense"/>
  </r>
  <r>
    <n v="2023"/>
    <s v="March"/>
    <n v="1"/>
    <d v="2023-03-31T00:00:00"/>
    <s v="31"/>
    <s v="Friday"/>
    <s v="Sports equipment"/>
    <n v="-54000"/>
    <s v="Equipment"/>
    <x v="0"/>
    <s v="Expense"/>
  </r>
  <r>
    <n v="2023"/>
    <s v="March"/>
    <n v="1"/>
    <d v="2023-03-31T00:00:00"/>
    <s v="31"/>
    <s v="Friday"/>
    <s v="Sports equipment"/>
    <n v="-30000"/>
    <s v="Marketing"/>
    <x v="0"/>
    <s v="Expense"/>
  </r>
  <r>
    <n v="2023"/>
    <s v="March"/>
    <n v="1"/>
    <d v="2023-03-31T00:00:00"/>
    <s v="31"/>
    <s v="Friday"/>
    <s v="Sports equipment"/>
    <n v="-60000"/>
    <s v="Payroll"/>
    <x v="0"/>
    <s v="Expense"/>
  </r>
  <r>
    <n v="2023"/>
    <s v="March"/>
    <n v="1"/>
    <d v="2023-03-31T00:00:00"/>
    <s v="31"/>
    <s v="Friday"/>
    <s v="Sports equipment"/>
    <n v="-10000"/>
    <s v="R&amp;D"/>
    <x v="0"/>
    <s v="Expense"/>
  </r>
  <r>
    <n v="2023"/>
    <s v="March"/>
    <n v="1"/>
    <d v="2023-03-31T00:00:00"/>
    <s v="31"/>
    <s v="Friday"/>
    <s v="Sports equipment"/>
    <n v="-5400"/>
    <s v="Other"/>
    <x v="0"/>
    <s v="Expense"/>
  </r>
  <r>
    <n v="2023"/>
    <s v="April"/>
    <n v="1"/>
    <d v="2023-04-30T00:00:00"/>
    <s v="30"/>
    <s v="Sunday"/>
    <s v="Sports equipment"/>
    <n v="-27000"/>
    <s v="Rent"/>
    <x v="0"/>
    <s v="Expense"/>
  </r>
  <r>
    <n v="2023"/>
    <s v="April"/>
    <n v="1"/>
    <d v="2023-04-30T00:00:00"/>
    <s v="30"/>
    <s v="Sunday"/>
    <s v="Sports equipment"/>
    <n v="-54000"/>
    <s v="Equipment"/>
    <x v="0"/>
    <s v="Expense"/>
  </r>
  <r>
    <n v="2023"/>
    <s v="April"/>
    <n v="1"/>
    <d v="2023-04-30T00:00:00"/>
    <s v="30"/>
    <s v="Sunday"/>
    <s v="Sports equipment"/>
    <n v="-30000"/>
    <s v="Marketing"/>
    <x v="0"/>
    <s v="Expense"/>
  </r>
  <r>
    <n v="2023"/>
    <s v="April"/>
    <n v="1"/>
    <d v="2023-04-30T00:00:00"/>
    <s v="30"/>
    <s v="Sunday"/>
    <s v="Sports equipment"/>
    <n v="-60000"/>
    <s v="Payroll"/>
    <x v="0"/>
    <s v="Expense"/>
  </r>
  <r>
    <n v="2023"/>
    <s v="April"/>
    <n v="1"/>
    <d v="2023-04-30T00:00:00"/>
    <s v="30"/>
    <s v="Sunday"/>
    <s v="Sports equipment"/>
    <n v="-10000"/>
    <s v="R&amp;D"/>
    <x v="0"/>
    <s v="Expense"/>
  </r>
  <r>
    <n v="2023"/>
    <s v="April"/>
    <n v="1"/>
    <d v="2023-04-30T00:00:00"/>
    <s v="30"/>
    <s v="Sunday"/>
    <s v="Sports equipment"/>
    <n v="-5400"/>
    <s v="Other"/>
    <x v="0"/>
    <s v="Expense"/>
  </r>
  <r>
    <n v="2023"/>
    <s v="May"/>
    <n v="1"/>
    <d v="2023-05-31T00:00:00"/>
    <s v="31"/>
    <s v="Wednesday"/>
    <s v="Sports equipment"/>
    <n v="-27000"/>
    <s v="Rent"/>
    <x v="0"/>
    <s v="Expense"/>
  </r>
  <r>
    <n v="2023"/>
    <s v="May"/>
    <n v="1"/>
    <d v="2023-05-31T00:00:00"/>
    <s v="31"/>
    <s v="Wednesday"/>
    <s v="Sports equipment"/>
    <n v="-68400"/>
    <s v="Equipment"/>
    <x v="0"/>
    <s v="Expense"/>
  </r>
  <r>
    <n v="2023"/>
    <s v="May"/>
    <n v="1"/>
    <d v="2023-05-31T00:00:00"/>
    <s v="31"/>
    <s v="Wednesday"/>
    <s v="Sports equipment"/>
    <n v="-50000"/>
    <s v="Marketing"/>
    <x v="0"/>
    <s v="Expense"/>
  </r>
  <r>
    <n v="2023"/>
    <s v="May"/>
    <n v="1"/>
    <d v="2023-05-31T00:00:00"/>
    <s v="31"/>
    <s v="Wednesday"/>
    <s v="Sports equipment"/>
    <n v="-60000"/>
    <s v="Payroll"/>
    <x v="0"/>
    <s v="Expense"/>
  </r>
  <r>
    <n v="2023"/>
    <s v="May"/>
    <n v="1"/>
    <d v="2023-05-31T00:00:00"/>
    <s v="31"/>
    <s v="Wednesday"/>
    <s v="Sports equipment"/>
    <n v="-10000"/>
    <s v="R&amp;D"/>
    <x v="0"/>
    <s v="Expense"/>
  </r>
  <r>
    <n v="2023"/>
    <s v="May"/>
    <n v="1"/>
    <d v="2023-05-31T00:00:00"/>
    <s v="31"/>
    <s v="Wednesday"/>
    <s v="Sports equipment"/>
    <n v="-7200"/>
    <s v="Other"/>
    <x v="0"/>
    <s v="Expense"/>
  </r>
  <r>
    <n v="2023"/>
    <s v="June"/>
    <n v="1"/>
    <d v="2023-06-30T00:00:00"/>
    <s v="30"/>
    <s v="Friday"/>
    <s v="Sports equipment"/>
    <n v="-27000"/>
    <s v="Rent"/>
    <x v="0"/>
    <s v="Expense"/>
  </r>
  <r>
    <n v="2023"/>
    <s v="June"/>
    <n v="1"/>
    <d v="2023-06-30T00:00:00"/>
    <s v="30"/>
    <s v="Friday"/>
    <s v="Sports equipment"/>
    <n v="-68400"/>
    <s v="Equipment"/>
    <x v="0"/>
    <s v="Expense"/>
  </r>
  <r>
    <n v="2023"/>
    <s v="June"/>
    <n v="1"/>
    <d v="2023-06-30T00:00:00"/>
    <s v="30"/>
    <s v="Friday"/>
    <s v="Sports equipment"/>
    <n v="-50000"/>
    <s v="Marketing"/>
    <x v="0"/>
    <s v="Expense"/>
  </r>
  <r>
    <n v="2023"/>
    <s v="June"/>
    <n v="1"/>
    <d v="2023-06-30T00:00:00"/>
    <s v="30"/>
    <s v="Friday"/>
    <s v="Sports equipment"/>
    <n v="-60000"/>
    <s v="Payroll"/>
    <x v="0"/>
    <s v="Expense"/>
  </r>
  <r>
    <n v="2023"/>
    <s v="June"/>
    <n v="1"/>
    <d v="2023-06-30T00:00:00"/>
    <s v="30"/>
    <s v="Friday"/>
    <s v="Sports equipment"/>
    <n v="-10000"/>
    <s v="R&amp;D"/>
    <x v="0"/>
    <s v="Expense"/>
  </r>
  <r>
    <n v="2023"/>
    <s v="June"/>
    <n v="1"/>
    <d v="2023-06-30T00:00:00"/>
    <s v="30"/>
    <s v="Friday"/>
    <s v="Sports equipment"/>
    <n v="-5400"/>
    <s v="Other"/>
    <x v="0"/>
    <s v="Expense"/>
  </r>
  <r>
    <n v="2023"/>
    <s v="July"/>
    <n v="1"/>
    <d v="2023-07-31T00:00:00"/>
    <s v="31"/>
    <s v="Monday"/>
    <s v="Sports equipment"/>
    <n v="-27000"/>
    <s v="Rent"/>
    <x v="0"/>
    <s v="Expense"/>
  </r>
  <r>
    <n v="2023"/>
    <s v="July"/>
    <n v="1"/>
    <d v="2023-07-31T00:00:00"/>
    <s v="31"/>
    <s v="Monday"/>
    <s v="Sports equipment"/>
    <n v="-68400"/>
    <s v="Equipment"/>
    <x v="0"/>
    <s v="Expense"/>
  </r>
  <r>
    <n v="2023"/>
    <s v="July"/>
    <n v="1"/>
    <d v="2023-07-31T00:00:00"/>
    <s v="31"/>
    <s v="Monday"/>
    <s v="Sports equipment"/>
    <n v="-40000"/>
    <s v="Marketing"/>
    <x v="0"/>
    <s v="Expense"/>
  </r>
  <r>
    <n v="2023"/>
    <s v="July"/>
    <n v="1"/>
    <d v="2023-07-31T00:00:00"/>
    <s v="31"/>
    <s v="Monday"/>
    <s v="Sports equipment"/>
    <n v="-60000"/>
    <s v="Payroll"/>
    <x v="0"/>
    <s v="Expense"/>
  </r>
  <r>
    <n v="2023"/>
    <s v="July"/>
    <n v="1"/>
    <d v="2023-07-31T00:00:00"/>
    <s v="31"/>
    <s v="Monday"/>
    <s v="Sports equipment"/>
    <n v="-10000"/>
    <s v="R&amp;D"/>
    <x v="0"/>
    <s v="Expense"/>
  </r>
  <r>
    <n v="2023"/>
    <s v="July"/>
    <n v="1"/>
    <d v="2023-07-31T00:00:00"/>
    <s v="31"/>
    <s v="Monday"/>
    <s v="Sports equipment"/>
    <n v="-3600"/>
    <s v="Other"/>
    <x v="0"/>
    <s v="Expense"/>
  </r>
  <r>
    <n v="2023"/>
    <s v="August"/>
    <n v="1"/>
    <d v="2023-08-31T00:00:00"/>
    <s v="31"/>
    <s v="Thursday"/>
    <s v="Sports equipment"/>
    <n v="-36000"/>
    <s v="Rent"/>
    <x v="0"/>
    <s v="Expense"/>
  </r>
  <r>
    <n v="2023"/>
    <s v="August"/>
    <n v="1"/>
    <d v="2023-08-31T00:00:00"/>
    <s v="31"/>
    <s v="Thursday"/>
    <s v="Sports equipment"/>
    <n v="-68400"/>
    <s v="Equipment"/>
    <x v="0"/>
    <s v="Expense"/>
  </r>
  <r>
    <n v="2023"/>
    <s v="August"/>
    <n v="1"/>
    <d v="2023-08-31T00:00:00"/>
    <s v="31"/>
    <s v="Thursday"/>
    <s v="Sports equipment"/>
    <n v="-20000"/>
    <s v="Marketing"/>
    <x v="0"/>
    <s v="Expense"/>
  </r>
  <r>
    <n v="2023"/>
    <s v="August"/>
    <n v="1"/>
    <d v="2023-08-31T00:00:00"/>
    <s v="31"/>
    <s v="Thursday"/>
    <s v="Sports equipment"/>
    <n v="-55000"/>
    <s v="Payroll"/>
    <x v="0"/>
    <s v="Expense"/>
  </r>
  <r>
    <n v="2023"/>
    <s v="August"/>
    <n v="1"/>
    <d v="2023-08-31T00:00:00"/>
    <s v="31"/>
    <s v="Thursday"/>
    <s v="Sports equipment"/>
    <n v="-10000"/>
    <s v="R&amp;D"/>
    <x v="0"/>
    <s v="Expense"/>
  </r>
  <r>
    <n v="2023"/>
    <s v="August"/>
    <n v="1"/>
    <d v="2023-08-31T00:00:00"/>
    <s v="31"/>
    <s v="Thursday"/>
    <s v="Sports equipment"/>
    <n v="-3600"/>
    <s v="Other"/>
    <x v="0"/>
    <s v="Expense"/>
  </r>
  <r>
    <n v="2023"/>
    <s v="September"/>
    <n v="1"/>
    <d v="2023-09-30T00:00:00"/>
    <s v="30"/>
    <s v="Saturday"/>
    <s v="Sports equipment"/>
    <n v="-36000"/>
    <s v="Rent"/>
    <x v="0"/>
    <s v="Expense"/>
  </r>
  <r>
    <n v="2023"/>
    <s v="September"/>
    <n v="1"/>
    <d v="2023-09-30T00:00:00"/>
    <s v="30"/>
    <s v="Saturday"/>
    <s v="Sports equipment"/>
    <n v="-68400"/>
    <s v="Equipment"/>
    <x v="0"/>
    <s v="Expense"/>
  </r>
  <r>
    <n v="2023"/>
    <s v="September"/>
    <n v="1"/>
    <d v="2023-09-30T00:00:00"/>
    <s v="30"/>
    <s v="Saturday"/>
    <s v="Sports equipment"/>
    <n v="-20000"/>
    <s v="Marketing"/>
    <x v="0"/>
    <s v="Expense"/>
  </r>
  <r>
    <n v="2023"/>
    <s v="September"/>
    <n v="1"/>
    <d v="2023-09-30T00:00:00"/>
    <s v="30"/>
    <s v="Saturday"/>
    <s v="Sports equipment"/>
    <n v="-70000"/>
    <s v="Payroll"/>
    <x v="0"/>
    <s v="Expense"/>
  </r>
  <r>
    <n v="2023"/>
    <s v="September"/>
    <n v="1"/>
    <d v="2023-09-30T00:00:00"/>
    <s v="30"/>
    <s v="Saturday"/>
    <s v="Sports equipment"/>
    <n v="-10000"/>
    <s v="R&amp;D"/>
    <x v="0"/>
    <s v="Expense"/>
  </r>
  <r>
    <n v="2023"/>
    <s v="September"/>
    <n v="1"/>
    <d v="2023-09-30T00:00:00"/>
    <s v="30"/>
    <s v="Saturday"/>
    <s v="Sports equipment"/>
    <n v="-5400"/>
    <s v="Other"/>
    <x v="0"/>
    <s v="Expense"/>
  </r>
  <r>
    <n v="2023"/>
    <s v="October"/>
    <n v="1"/>
    <d v="2023-10-31T00:00:00"/>
    <s v="31"/>
    <s v="Tuesday"/>
    <s v="Sports equipment"/>
    <n v="-36000"/>
    <s v="Rent"/>
    <x v="0"/>
    <s v="Expense"/>
  </r>
  <r>
    <n v="2023"/>
    <s v="October"/>
    <n v="1"/>
    <d v="2023-10-31T00:00:00"/>
    <s v="31"/>
    <s v="Tuesday"/>
    <s v="Sports equipment"/>
    <n v="-72000"/>
    <s v="Equipment"/>
    <x v="0"/>
    <s v="Expense"/>
  </r>
  <r>
    <n v="2023"/>
    <s v="October"/>
    <n v="1"/>
    <d v="2023-10-31T00:00:00"/>
    <s v="31"/>
    <s v="Tuesday"/>
    <s v="Sports equipment"/>
    <n v="-20000"/>
    <s v="Marketing"/>
    <x v="0"/>
    <s v="Expense"/>
  </r>
  <r>
    <n v="2023"/>
    <s v="October"/>
    <n v="1"/>
    <d v="2023-10-31T00:00:00"/>
    <s v="31"/>
    <s v="Tuesday"/>
    <s v="Sports equipment"/>
    <n v="-70000"/>
    <s v="Payroll"/>
    <x v="0"/>
    <s v="Expense"/>
  </r>
  <r>
    <n v="2023"/>
    <s v="October"/>
    <n v="1"/>
    <d v="2023-10-31T00:00:00"/>
    <s v="31"/>
    <s v="Tuesday"/>
    <s v="Sports equipment"/>
    <n v="-10000"/>
    <s v="R&amp;D"/>
    <x v="0"/>
    <s v="Expense"/>
  </r>
  <r>
    <n v="2023"/>
    <s v="October"/>
    <n v="1"/>
    <d v="2023-10-31T00:00:00"/>
    <s v="31"/>
    <s v="Tuesday"/>
    <s v="Sports equipment"/>
    <n v="-3600"/>
    <s v="Other"/>
    <x v="0"/>
    <s v="Expense"/>
  </r>
  <r>
    <n v="2023"/>
    <s v="November"/>
    <n v="1"/>
    <d v="2023-11-30T00:00:00"/>
    <s v="30"/>
    <s v="Thursday"/>
    <s v="Sports equipment"/>
    <n v="-36000"/>
    <s v="Rent"/>
    <x v="0"/>
    <s v="Expense"/>
  </r>
  <r>
    <n v="2023"/>
    <s v="November"/>
    <n v="1"/>
    <d v="2023-11-30T00:00:00"/>
    <s v="30"/>
    <s v="Thursday"/>
    <s v="Sports equipment"/>
    <n v="-72000"/>
    <s v="Equipment"/>
    <x v="0"/>
    <s v="Expense"/>
  </r>
  <r>
    <n v="2023"/>
    <s v="November"/>
    <n v="1"/>
    <d v="2023-11-30T00:00:00"/>
    <s v="30"/>
    <s v="Thursday"/>
    <s v="Sports equipment"/>
    <n v="-30000"/>
    <s v="Marketing"/>
    <x v="0"/>
    <s v="Expense"/>
  </r>
  <r>
    <n v="2023"/>
    <s v="November"/>
    <n v="1"/>
    <d v="2023-11-30T00:00:00"/>
    <s v="30"/>
    <s v="Thursday"/>
    <s v="Sports equipment"/>
    <n v="-70000"/>
    <s v="Payroll"/>
    <x v="0"/>
    <s v="Expense"/>
  </r>
  <r>
    <n v="2023"/>
    <s v="November"/>
    <n v="1"/>
    <d v="2023-11-30T00:00:00"/>
    <s v="30"/>
    <s v="Thursday"/>
    <s v="Sports equipment"/>
    <n v="-10000"/>
    <s v="R&amp;D"/>
    <x v="0"/>
    <s v="Expense"/>
  </r>
  <r>
    <n v="2023"/>
    <s v="November"/>
    <n v="1"/>
    <d v="2023-11-30T00:00:00"/>
    <s v="30"/>
    <s v="Thursday"/>
    <s v="Sports equipment"/>
    <n v="-7200"/>
    <s v="Other"/>
    <x v="0"/>
    <s v="Expense"/>
  </r>
  <r>
    <n v="2023"/>
    <s v="December"/>
    <n v="1"/>
    <d v="2023-12-31T00:00:00"/>
    <s v="31"/>
    <s v="Sunday"/>
    <s v="Sports equipment"/>
    <n v="-36000"/>
    <s v="Rent"/>
    <x v="0"/>
    <s v="Expense"/>
  </r>
  <r>
    <n v="2023"/>
    <s v="December"/>
    <n v="1"/>
    <d v="2023-12-31T00:00:00"/>
    <s v="31"/>
    <s v="Sunday"/>
    <s v="Sports equipment"/>
    <n v="-72000"/>
    <s v="Equipment"/>
    <x v="0"/>
    <s v="Expense"/>
  </r>
  <r>
    <n v="2023"/>
    <s v="December"/>
    <n v="1"/>
    <d v="2023-12-31T00:00:00"/>
    <s v="31"/>
    <s v="Sunday"/>
    <s v="Sports equipment"/>
    <n v="-50000"/>
    <s v="Marketing"/>
    <x v="0"/>
    <s v="Expense"/>
  </r>
  <r>
    <n v="2023"/>
    <s v="December"/>
    <n v="1"/>
    <d v="2023-12-31T00:00:00"/>
    <s v="31"/>
    <s v="Sunday"/>
    <s v="Sports equipment"/>
    <n v="-70000"/>
    <s v="Payroll"/>
    <x v="0"/>
    <s v="Expense"/>
  </r>
  <r>
    <n v="2023"/>
    <s v="December"/>
    <n v="1"/>
    <d v="2023-12-31T00:00:00"/>
    <s v="31"/>
    <s v="Sunday"/>
    <s v="Sports equipment"/>
    <n v="-10000"/>
    <s v="R&amp;D"/>
    <x v="0"/>
    <s v="Expense"/>
  </r>
  <r>
    <n v="2023"/>
    <s v="December"/>
    <n v="1"/>
    <d v="2023-12-31T00:00:00"/>
    <s v="31"/>
    <s v="Sunday"/>
    <s v="Sports equipment"/>
    <n v="-14400"/>
    <s v="Other"/>
    <x v="0"/>
    <s v="Expense"/>
  </r>
  <r>
    <n v="2023"/>
    <s v="January"/>
    <n v="1"/>
    <d v="2023-01-31T00:00:00"/>
    <s v="31"/>
    <s v="Tuesday"/>
    <s v="Sportswear"/>
    <n v="-15000"/>
    <s v="Rent"/>
    <x v="0"/>
    <s v="Expense"/>
  </r>
  <r>
    <n v="2023"/>
    <s v="January"/>
    <n v="1"/>
    <d v="2023-01-31T00:00:00"/>
    <s v="31"/>
    <s v="Tuesday"/>
    <s v="Sportswear"/>
    <n v="-30000"/>
    <s v="Equipment"/>
    <x v="0"/>
    <s v="Expense"/>
  </r>
  <r>
    <n v="2023"/>
    <s v="January"/>
    <n v="1"/>
    <d v="2023-01-31T00:00:00"/>
    <s v="31"/>
    <s v="Tuesday"/>
    <s v="Sportswear"/>
    <n v="-40000"/>
    <s v="Marketing"/>
    <x v="0"/>
    <s v="Expense"/>
  </r>
  <r>
    <n v="2023"/>
    <s v="January"/>
    <n v="1"/>
    <d v="2023-01-31T00:00:00"/>
    <s v="31"/>
    <s v="Tuesday"/>
    <s v="Sportswear"/>
    <n v="-52000"/>
    <s v="Payroll"/>
    <x v="0"/>
    <s v="Expense"/>
  </r>
  <r>
    <n v="2023"/>
    <s v="January"/>
    <n v="1"/>
    <d v="2023-01-31T00:00:00"/>
    <s v="31"/>
    <s v="Tuesday"/>
    <s v="Sportswear"/>
    <n v="-5000"/>
    <s v="R&amp;D"/>
    <x v="0"/>
    <s v="Expense"/>
  </r>
  <r>
    <n v="2023"/>
    <s v="January"/>
    <n v="1"/>
    <d v="2023-01-31T00:00:00"/>
    <s v="31"/>
    <s v="Tuesday"/>
    <s v="Sportswear"/>
    <n v="-5000"/>
    <s v="Other"/>
    <x v="0"/>
    <s v="Expense"/>
  </r>
  <r>
    <n v="2023"/>
    <s v="February"/>
    <n v="1"/>
    <d v="2023-02-28T00:00:00"/>
    <s v="28"/>
    <s v="Tuesday"/>
    <s v="Sportswear"/>
    <n v="-15000"/>
    <s v="Rent"/>
    <x v="0"/>
    <s v="Expense"/>
  </r>
  <r>
    <n v="2023"/>
    <s v="February"/>
    <n v="1"/>
    <d v="2023-02-28T00:00:00"/>
    <s v="28"/>
    <s v="Tuesday"/>
    <s v="Sportswear"/>
    <n v="-30000"/>
    <s v="Equipment"/>
    <x v="0"/>
    <s v="Expense"/>
  </r>
  <r>
    <n v="2023"/>
    <s v="February"/>
    <n v="1"/>
    <d v="2023-02-28T00:00:00"/>
    <s v="28"/>
    <s v="Tuesday"/>
    <s v="Sportswear"/>
    <n v="-40000"/>
    <s v="Marketing"/>
    <x v="0"/>
    <s v="Expense"/>
  </r>
  <r>
    <n v="2023"/>
    <s v="February"/>
    <n v="1"/>
    <d v="2023-02-28T00:00:00"/>
    <s v="28"/>
    <s v="Tuesday"/>
    <s v="Sportswear"/>
    <n v="-52000"/>
    <s v="Payroll"/>
    <x v="0"/>
    <s v="Expense"/>
  </r>
  <r>
    <n v="2023"/>
    <s v="February"/>
    <n v="1"/>
    <d v="2023-02-28T00:00:00"/>
    <s v="28"/>
    <s v="Tuesday"/>
    <s v="Sportswear"/>
    <n v="-5000"/>
    <s v="R&amp;D"/>
    <x v="0"/>
    <s v="Expense"/>
  </r>
  <r>
    <n v="2023"/>
    <s v="February"/>
    <n v="1"/>
    <d v="2023-02-28T00:00:00"/>
    <s v="28"/>
    <s v="Tuesday"/>
    <s v="Sportswear"/>
    <n v="-5000"/>
    <s v="Other"/>
    <x v="0"/>
    <s v="Expense"/>
  </r>
  <r>
    <n v="2023"/>
    <s v="March"/>
    <n v="1"/>
    <d v="2023-03-31T00:00:00"/>
    <s v="31"/>
    <s v="Friday"/>
    <s v="Sportswear"/>
    <n v="-15000"/>
    <s v="Rent"/>
    <x v="0"/>
    <s v="Expense"/>
  </r>
  <r>
    <n v="2023"/>
    <s v="March"/>
    <n v="1"/>
    <d v="2023-03-31T00:00:00"/>
    <s v="31"/>
    <s v="Friday"/>
    <s v="Sportswear"/>
    <n v="-30000"/>
    <s v="Equipment"/>
    <x v="0"/>
    <s v="Expense"/>
  </r>
  <r>
    <n v="2023"/>
    <s v="March"/>
    <n v="1"/>
    <d v="2023-03-31T00:00:00"/>
    <s v="31"/>
    <s v="Friday"/>
    <s v="Sportswear"/>
    <n v="-20000"/>
    <s v="Marketing"/>
    <x v="0"/>
    <s v="Expense"/>
  </r>
  <r>
    <n v="2023"/>
    <s v="March"/>
    <n v="1"/>
    <d v="2023-03-31T00:00:00"/>
    <s v="31"/>
    <s v="Friday"/>
    <s v="Sportswear"/>
    <n v="-52000"/>
    <s v="Payroll"/>
    <x v="0"/>
    <s v="Expense"/>
  </r>
  <r>
    <n v="2023"/>
    <s v="March"/>
    <n v="1"/>
    <d v="2023-03-31T00:00:00"/>
    <s v="31"/>
    <s v="Friday"/>
    <s v="Sportswear"/>
    <n v="-5000"/>
    <s v="R&amp;D"/>
    <x v="0"/>
    <s v="Expense"/>
  </r>
  <r>
    <n v="2023"/>
    <s v="March"/>
    <n v="1"/>
    <d v="2023-03-31T00:00:00"/>
    <s v="31"/>
    <s v="Friday"/>
    <s v="Sportswear"/>
    <n v="-3000"/>
    <s v="Other"/>
    <x v="0"/>
    <s v="Expense"/>
  </r>
  <r>
    <n v="2023"/>
    <s v="April"/>
    <n v="1"/>
    <d v="2023-04-30T00:00:00"/>
    <s v="30"/>
    <s v="Sunday"/>
    <s v="Sportswear"/>
    <n v="-15000"/>
    <s v="Rent"/>
    <x v="0"/>
    <s v="Expense"/>
  </r>
  <r>
    <n v="2023"/>
    <s v="April"/>
    <n v="1"/>
    <d v="2023-04-30T00:00:00"/>
    <s v="30"/>
    <s v="Sunday"/>
    <s v="Sportswear"/>
    <n v="-30000"/>
    <s v="Equipment"/>
    <x v="0"/>
    <s v="Expense"/>
  </r>
  <r>
    <n v="2023"/>
    <s v="April"/>
    <n v="1"/>
    <d v="2023-04-30T00:00:00"/>
    <s v="30"/>
    <s v="Sunday"/>
    <s v="Sportswear"/>
    <n v="-20000"/>
    <s v="Marketing"/>
    <x v="0"/>
    <s v="Expense"/>
  </r>
  <r>
    <n v="2023"/>
    <s v="April"/>
    <n v="1"/>
    <d v="2023-04-30T00:00:00"/>
    <s v="30"/>
    <s v="Sunday"/>
    <s v="Sportswear"/>
    <n v="-52000"/>
    <s v="Payroll"/>
    <x v="0"/>
    <s v="Expense"/>
  </r>
  <r>
    <n v="2023"/>
    <s v="April"/>
    <n v="1"/>
    <d v="2023-04-30T00:00:00"/>
    <s v="30"/>
    <s v="Sunday"/>
    <s v="Sportswear"/>
    <n v="-5000"/>
    <s v="R&amp;D"/>
    <x v="0"/>
    <s v="Expense"/>
  </r>
  <r>
    <n v="2023"/>
    <s v="April"/>
    <n v="1"/>
    <d v="2023-04-30T00:00:00"/>
    <s v="30"/>
    <s v="Sunday"/>
    <s v="Sportswear"/>
    <n v="-3000"/>
    <s v="Other"/>
    <x v="0"/>
    <s v="Expense"/>
  </r>
  <r>
    <n v="2023"/>
    <s v="May"/>
    <n v="1"/>
    <d v="2023-05-31T00:00:00"/>
    <s v="31"/>
    <s v="Wednesday"/>
    <s v="Sportswear"/>
    <n v="-15000"/>
    <s v="Rent"/>
    <x v="0"/>
    <s v="Expense"/>
  </r>
  <r>
    <n v="2023"/>
    <s v="May"/>
    <n v="1"/>
    <d v="2023-05-31T00:00:00"/>
    <s v="31"/>
    <s v="Wednesday"/>
    <s v="Sportswear"/>
    <n v="-38000"/>
    <s v="Equipment"/>
    <x v="0"/>
    <s v="Expense"/>
  </r>
  <r>
    <n v="2023"/>
    <s v="May"/>
    <n v="1"/>
    <d v="2023-05-31T00:00:00"/>
    <s v="31"/>
    <s v="Wednesday"/>
    <s v="Sportswear"/>
    <n v="-40000"/>
    <s v="Marketing"/>
    <x v="0"/>
    <s v="Expense"/>
  </r>
  <r>
    <n v="2023"/>
    <s v="May"/>
    <n v="1"/>
    <d v="2023-05-31T00:00:00"/>
    <s v="31"/>
    <s v="Wednesday"/>
    <s v="Sportswear"/>
    <n v="-52000"/>
    <s v="Payroll"/>
    <x v="0"/>
    <s v="Expense"/>
  </r>
  <r>
    <n v="2023"/>
    <s v="May"/>
    <n v="1"/>
    <d v="2023-05-31T00:00:00"/>
    <s v="31"/>
    <s v="Wednesday"/>
    <s v="Sportswear"/>
    <n v="-5000"/>
    <s v="R&amp;D"/>
    <x v="0"/>
    <s v="Expense"/>
  </r>
  <r>
    <n v="2023"/>
    <s v="May"/>
    <n v="1"/>
    <d v="2023-05-31T00:00:00"/>
    <s v="31"/>
    <s v="Wednesday"/>
    <s v="Sportswear"/>
    <n v="-4000"/>
    <s v="Other"/>
    <x v="0"/>
    <s v="Expense"/>
  </r>
  <r>
    <n v="2023"/>
    <s v="June"/>
    <n v="1"/>
    <d v="2023-06-30T00:00:00"/>
    <s v="30"/>
    <s v="Friday"/>
    <s v="Sportswear"/>
    <n v="-15000"/>
    <s v="Rent"/>
    <x v="0"/>
    <s v="Expense"/>
  </r>
  <r>
    <n v="2023"/>
    <s v="June"/>
    <n v="1"/>
    <d v="2023-06-30T00:00:00"/>
    <s v="30"/>
    <s v="Friday"/>
    <s v="Sportswear"/>
    <n v="-38000"/>
    <s v="Equipment"/>
    <x v="0"/>
    <s v="Expense"/>
  </r>
  <r>
    <n v="2023"/>
    <s v="June"/>
    <n v="1"/>
    <d v="2023-06-30T00:00:00"/>
    <s v="30"/>
    <s v="Friday"/>
    <s v="Sportswear"/>
    <n v="-40000"/>
    <s v="Marketing"/>
    <x v="0"/>
    <s v="Expense"/>
  </r>
  <r>
    <n v="2023"/>
    <s v="June"/>
    <n v="1"/>
    <d v="2023-06-30T00:00:00"/>
    <s v="30"/>
    <s v="Friday"/>
    <s v="Sportswear"/>
    <n v="-52000"/>
    <s v="Payroll"/>
    <x v="0"/>
    <s v="Expense"/>
  </r>
  <r>
    <n v="2023"/>
    <s v="June"/>
    <n v="1"/>
    <d v="2023-06-30T00:00:00"/>
    <s v="30"/>
    <s v="Friday"/>
    <s v="Sportswear"/>
    <n v="-5000"/>
    <s v="R&amp;D"/>
    <x v="0"/>
    <s v="Expense"/>
  </r>
  <r>
    <n v="2023"/>
    <s v="June"/>
    <n v="1"/>
    <d v="2023-06-30T00:00:00"/>
    <s v="30"/>
    <s v="Friday"/>
    <s v="Sportswear"/>
    <n v="-3000"/>
    <s v="Other"/>
    <x v="0"/>
    <s v="Expense"/>
  </r>
  <r>
    <n v="2023"/>
    <s v="July"/>
    <n v="1"/>
    <d v="2023-07-31T00:00:00"/>
    <s v="31"/>
    <s v="Monday"/>
    <s v="Sportswear"/>
    <n v="-15000"/>
    <s v="Rent"/>
    <x v="0"/>
    <s v="Expense"/>
  </r>
  <r>
    <n v="2023"/>
    <s v="July"/>
    <n v="1"/>
    <d v="2023-07-31T00:00:00"/>
    <s v="31"/>
    <s v="Monday"/>
    <s v="Sportswear"/>
    <n v="-38000"/>
    <s v="Equipment"/>
    <x v="0"/>
    <s v="Expense"/>
  </r>
  <r>
    <n v="2023"/>
    <s v="July"/>
    <n v="1"/>
    <d v="2023-07-31T00:00:00"/>
    <s v="31"/>
    <s v="Monday"/>
    <s v="Sportswear"/>
    <n v="-30000"/>
    <s v="Marketing"/>
    <x v="0"/>
    <s v="Expense"/>
  </r>
  <r>
    <n v="2023"/>
    <s v="July"/>
    <n v="1"/>
    <d v="2023-07-31T00:00:00"/>
    <s v="31"/>
    <s v="Monday"/>
    <s v="Sportswear"/>
    <n v="-45000"/>
    <s v="Payroll"/>
    <x v="0"/>
    <s v="Expense"/>
  </r>
  <r>
    <n v="2023"/>
    <s v="July"/>
    <n v="1"/>
    <d v="2023-07-31T00:00:00"/>
    <s v="31"/>
    <s v="Monday"/>
    <s v="Sportswear"/>
    <n v="-5000"/>
    <s v="R&amp;D"/>
    <x v="0"/>
    <s v="Expense"/>
  </r>
  <r>
    <n v="2023"/>
    <s v="July"/>
    <n v="1"/>
    <d v="2023-07-31T00:00:00"/>
    <s v="31"/>
    <s v="Monday"/>
    <s v="Sportswear"/>
    <n v="-2000"/>
    <s v="Other"/>
    <x v="0"/>
    <s v="Expense"/>
  </r>
  <r>
    <n v="2023"/>
    <s v="August"/>
    <n v="1"/>
    <d v="2023-08-31T00:00:00"/>
    <s v="31"/>
    <s v="Thursday"/>
    <s v="Sportswear"/>
    <n v="-20000"/>
    <s v="Rent"/>
    <x v="0"/>
    <s v="Expense"/>
  </r>
  <r>
    <n v="2023"/>
    <s v="August"/>
    <n v="1"/>
    <d v="2023-08-31T00:00:00"/>
    <s v="31"/>
    <s v="Thursday"/>
    <s v="Sportswear"/>
    <n v="-38000"/>
    <s v="Equipment"/>
    <x v="0"/>
    <s v="Expense"/>
  </r>
  <r>
    <n v="2023"/>
    <s v="August"/>
    <n v="1"/>
    <d v="2023-08-31T00:00:00"/>
    <s v="31"/>
    <s v="Thursday"/>
    <s v="Sportswear"/>
    <n v="-20000"/>
    <s v="Marketing"/>
    <x v="0"/>
    <s v="Expense"/>
  </r>
  <r>
    <n v="2023"/>
    <s v="August"/>
    <n v="1"/>
    <d v="2023-08-31T00:00:00"/>
    <s v="31"/>
    <s v="Thursday"/>
    <s v="Sportswear"/>
    <n v="-45000"/>
    <s v="Payroll"/>
    <x v="0"/>
    <s v="Expense"/>
  </r>
  <r>
    <n v="2023"/>
    <s v="August"/>
    <n v="1"/>
    <d v="2023-08-31T00:00:00"/>
    <s v="31"/>
    <s v="Thursday"/>
    <s v="Sportswear"/>
    <n v="-5000"/>
    <s v="R&amp;D"/>
    <x v="0"/>
    <s v="Expense"/>
  </r>
  <r>
    <n v="2023"/>
    <s v="August"/>
    <n v="1"/>
    <d v="2023-08-31T00:00:00"/>
    <s v="31"/>
    <s v="Thursday"/>
    <s v="Sportswear"/>
    <n v="-2000"/>
    <s v="Other"/>
    <x v="0"/>
    <s v="Expense"/>
  </r>
  <r>
    <n v="2023"/>
    <s v="September"/>
    <n v="1"/>
    <d v="2023-09-30T00:00:00"/>
    <s v="30"/>
    <s v="Saturday"/>
    <s v="Sportswear"/>
    <n v="-20000"/>
    <s v="Rent"/>
    <x v="0"/>
    <s v="Expense"/>
  </r>
  <r>
    <n v="2023"/>
    <s v="September"/>
    <n v="1"/>
    <d v="2023-09-30T00:00:00"/>
    <s v="30"/>
    <s v="Saturday"/>
    <s v="Sportswear"/>
    <n v="-38000"/>
    <s v="Equipment"/>
    <x v="0"/>
    <s v="Expense"/>
  </r>
  <r>
    <n v="2023"/>
    <s v="September"/>
    <n v="1"/>
    <d v="2023-09-30T00:00:00"/>
    <s v="30"/>
    <s v="Saturday"/>
    <s v="Sportswear"/>
    <n v="-15000"/>
    <s v="Marketing"/>
    <x v="0"/>
    <s v="Expense"/>
  </r>
  <r>
    <n v="2023"/>
    <s v="September"/>
    <n v="1"/>
    <d v="2023-09-30T00:00:00"/>
    <s v="30"/>
    <s v="Saturday"/>
    <s v="Sportswear"/>
    <n v="-45000"/>
    <s v="Payroll"/>
    <x v="0"/>
    <s v="Expense"/>
  </r>
  <r>
    <n v="2023"/>
    <s v="September"/>
    <n v="1"/>
    <d v="2023-09-30T00:00:00"/>
    <s v="30"/>
    <s v="Saturday"/>
    <s v="Sportswear"/>
    <n v="-5000"/>
    <s v="R&amp;D"/>
    <x v="0"/>
    <s v="Expense"/>
  </r>
  <r>
    <n v="2023"/>
    <s v="September"/>
    <n v="1"/>
    <d v="2023-09-30T00:00:00"/>
    <s v="30"/>
    <s v="Saturday"/>
    <s v="Sportswear"/>
    <n v="-3000"/>
    <s v="Other"/>
    <x v="0"/>
    <s v="Expense"/>
  </r>
  <r>
    <n v="2023"/>
    <s v="October"/>
    <n v="1"/>
    <d v="2023-10-31T00:00:00"/>
    <s v="31"/>
    <s v="Tuesday"/>
    <s v="Sportswear"/>
    <n v="-20000"/>
    <s v="Rent"/>
    <x v="0"/>
    <s v="Expense"/>
  </r>
  <r>
    <n v="2023"/>
    <s v="October"/>
    <n v="1"/>
    <d v="2023-10-31T00:00:00"/>
    <s v="31"/>
    <s v="Tuesday"/>
    <s v="Sportswear"/>
    <n v="-40000"/>
    <s v="Equipment"/>
    <x v="0"/>
    <s v="Expense"/>
  </r>
  <r>
    <n v="2023"/>
    <s v="October"/>
    <n v="1"/>
    <d v="2023-10-31T00:00:00"/>
    <s v="31"/>
    <s v="Tuesday"/>
    <s v="Sportswear"/>
    <n v="-15000"/>
    <s v="Marketing"/>
    <x v="0"/>
    <s v="Expense"/>
  </r>
  <r>
    <n v="2023"/>
    <s v="October"/>
    <n v="1"/>
    <d v="2023-10-31T00:00:00"/>
    <s v="31"/>
    <s v="Tuesday"/>
    <s v="Sportswear"/>
    <n v="-45000"/>
    <s v="Payroll"/>
    <x v="0"/>
    <s v="Expense"/>
  </r>
  <r>
    <n v="2023"/>
    <s v="October"/>
    <n v="1"/>
    <d v="2023-10-31T00:00:00"/>
    <s v="31"/>
    <s v="Tuesday"/>
    <s v="Sportswear"/>
    <n v="-5000"/>
    <s v="R&amp;D"/>
    <x v="0"/>
    <s v="Expense"/>
  </r>
  <r>
    <n v="2023"/>
    <s v="October"/>
    <n v="1"/>
    <d v="2023-10-31T00:00:00"/>
    <s v="31"/>
    <s v="Tuesday"/>
    <s v="Sportswear"/>
    <n v="-2000"/>
    <s v="Other"/>
    <x v="0"/>
    <s v="Expense"/>
  </r>
  <r>
    <n v="2023"/>
    <s v="November"/>
    <n v="1"/>
    <d v="2023-11-30T00:00:00"/>
    <s v="30"/>
    <s v="Thursday"/>
    <s v="Sportswear"/>
    <n v="-20000"/>
    <s v="Rent"/>
    <x v="0"/>
    <s v="Expense"/>
  </r>
  <r>
    <n v="2023"/>
    <s v="November"/>
    <n v="1"/>
    <d v="2023-11-30T00:00:00"/>
    <s v="30"/>
    <s v="Thursday"/>
    <s v="Sportswear"/>
    <n v="-40000"/>
    <s v="Equipment"/>
    <x v="0"/>
    <s v="Expense"/>
  </r>
  <r>
    <n v="2023"/>
    <s v="November"/>
    <n v="1"/>
    <d v="2023-11-30T00:00:00"/>
    <s v="30"/>
    <s v="Thursday"/>
    <s v="Sportswear"/>
    <n v="-30000"/>
    <s v="Marketing"/>
    <x v="0"/>
    <s v="Expense"/>
  </r>
  <r>
    <n v="2023"/>
    <s v="November"/>
    <n v="1"/>
    <d v="2023-11-30T00:00:00"/>
    <s v="30"/>
    <s v="Thursday"/>
    <s v="Sportswear"/>
    <n v="-45000"/>
    <s v="Payroll"/>
    <x v="0"/>
    <s v="Expense"/>
  </r>
  <r>
    <n v="2023"/>
    <s v="November"/>
    <n v="1"/>
    <d v="2023-11-30T00:00:00"/>
    <s v="30"/>
    <s v="Thursday"/>
    <s v="Sportswear"/>
    <n v="-5000"/>
    <s v="R&amp;D"/>
    <x v="0"/>
    <s v="Expense"/>
  </r>
  <r>
    <n v="2023"/>
    <s v="November"/>
    <n v="1"/>
    <d v="2023-11-30T00:00:00"/>
    <s v="30"/>
    <s v="Thursday"/>
    <s v="Sportswear"/>
    <n v="-4000"/>
    <s v="Other"/>
    <x v="0"/>
    <s v="Expense"/>
  </r>
  <r>
    <n v="2023"/>
    <s v="December"/>
    <n v="1"/>
    <d v="2023-12-31T00:00:00"/>
    <s v="31"/>
    <s v="Sunday"/>
    <s v="Sportswear"/>
    <n v="-20000"/>
    <s v="Rent"/>
    <x v="0"/>
    <s v="Expense"/>
  </r>
  <r>
    <n v="2023"/>
    <s v="December"/>
    <n v="1"/>
    <d v="2023-12-31T00:00:00"/>
    <s v="31"/>
    <s v="Sunday"/>
    <s v="Sportswear"/>
    <n v="-40000"/>
    <s v="Equipment"/>
    <x v="0"/>
    <s v="Expense"/>
  </r>
  <r>
    <n v="2023"/>
    <s v="December"/>
    <n v="1"/>
    <d v="2023-12-31T00:00:00"/>
    <s v="31"/>
    <s v="Sunday"/>
    <s v="Sportswear"/>
    <n v="-40000"/>
    <s v="Marketing"/>
    <x v="0"/>
    <s v="Expense"/>
  </r>
  <r>
    <n v="2023"/>
    <s v="December"/>
    <n v="1"/>
    <d v="2023-12-31T00:00:00"/>
    <s v="31"/>
    <s v="Sunday"/>
    <s v="Sportswear"/>
    <n v="-50000"/>
    <s v="Payroll"/>
    <x v="0"/>
    <s v="Expense"/>
  </r>
  <r>
    <n v="2023"/>
    <s v="December"/>
    <n v="1"/>
    <d v="2023-12-31T00:00:00"/>
    <s v="31"/>
    <s v="Sunday"/>
    <s v="Sportswear"/>
    <n v="-5000"/>
    <s v="R&amp;D"/>
    <x v="0"/>
    <s v="Expense"/>
  </r>
  <r>
    <n v="2023"/>
    <s v="December"/>
    <n v="1"/>
    <d v="2023-12-31T00:00:00"/>
    <s v="31"/>
    <s v="Sunday"/>
    <s v="Sportswear"/>
    <n v="-8000"/>
    <s v="Other"/>
    <x v="0"/>
    <s v="Expens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E5FFFC-F69A-4C10-A221-AC245F1DC0F2}" name="PivotTable16" cacheId="116"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2">
  <location ref="A3:B6" firstHeaderRow="1" firstDataRow="1" firstDataCol="1"/>
  <pivotFields count="12">
    <pivotField compact="0" showAll="0"/>
    <pivotField compact="0" showAll="0">
      <items count="13">
        <item x="0"/>
        <item x="1"/>
        <item x="2"/>
        <item x="3"/>
        <item x="4"/>
        <item x="5"/>
        <item x="6"/>
        <item x="7"/>
        <item x="8"/>
        <item x="9"/>
        <item x="10"/>
        <item x="11"/>
        <item t="default"/>
      </items>
    </pivotField>
    <pivotField compact="0" showAll="0"/>
    <pivotField compact="0" numFmtId="14" showAll="0">
      <items count="13">
        <item x="0"/>
        <item x="1"/>
        <item x="2"/>
        <item x="3"/>
        <item x="4"/>
        <item x="5"/>
        <item x="6"/>
        <item x="7"/>
        <item x="8"/>
        <item x="9"/>
        <item x="10"/>
        <item x="11"/>
        <item t="default"/>
      </items>
    </pivotField>
    <pivotField compact="0" showAll="0">
      <items count="4">
        <item x="0"/>
        <item x="1"/>
        <item x="2"/>
        <item t="default"/>
      </items>
    </pivotField>
    <pivotField dataField="1" compact="0" showAll="0"/>
    <pivotField compact="0" showAll="0"/>
    <pivotField compact="0" showAll="0">
      <items count="7">
        <item x="4"/>
        <item x="1"/>
        <item x="5"/>
        <item x="3"/>
        <item x="2"/>
        <item x="0"/>
        <item t="default"/>
      </items>
    </pivotField>
    <pivotField axis="axisRow" compact="0" showAll="0">
      <items count="3">
        <item x="1"/>
        <item x="0"/>
        <item t="default"/>
      </items>
    </pivotField>
    <pivotField compact="0" showAll="0"/>
    <pivotField compact="0" showAll="0">
      <items count="3">
        <item x="0"/>
        <item x="1"/>
        <item t="default"/>
      </items>
    </pivotField>
    <pivotField compact="0" showAll="0">
      <items count="5">
        <item x="0"/>
        <item x="1"/>
        <item x="2"/>
        <item x="3"/>
        <item t="default"/>
      </items>
    </pivotField>
  </pivotFields>
  <rowFields count="1">
    <field x="8"/>
  </rowFields>
  <rowItems count="3">
    <i>
      <x/>
    </i>
    <i>
      <x v="1"/>
    </i>
    <i t="grand">
      <x/>
    </i>
  </rowItems>
  <colItems count="1">
    <i/>
  </colItems>
  <dataFields count="1">
    <dataField name="Sum of Amount, $" fld="5" baseField="0" baseItem="0" numFmtId="165"/>
  </dataFields>
  <formats count="12">
    <format dxfId="370">
      <pivotArea type="all" dataOnly="0" outline="0" fieldPosition="0"/>
    </format>
    <format dxfId="371">
      <pivotArea outline="0" collapsedLevelsAreSubtotals="1" fieldPosition="0"/>
    </format>
    <format dxfId="372">
      <pivotArea field="8" type="button" dataOnly="0" labelOnly="1" outline="0" axis="axisRow" fieldPosition="0"/>
    </format>
    <format dxfId="373">
      <pivotArea dataOnly="0" labelOnly="1" outline="0" fieldPosition="0">
        <references count="1">
          <reference field="8" count="0"/>
        </references>
      </pivotArea>
    </format>
    <format dxfId="374">
      <pivotArea dataOnly="0" labelOnly="1" grandRow="1" outline="0" fieldPosition="0"/>
    </format>
    <format dxfId="375">
      <pivotArea dataOnly="0" labelOnly="1" outline="0" fieldPosition="0">
        <references count="1">
          <reference field="4294967294" count="1">
            <x v="0"/>
          </reference>
        </references>
      </pivotArea>
    </format>
    <format dxfId="376">
      <pivotArea field="8" grandRow="1" outline="0" axis="axisRow" fieldPosition="0">
        <references count="1">
          <reference field="4294967294" count="1" selected="0">
            <x v="0"/>
          </reference>
        </references>
      </pivotArea>
    </format>
    <format dxfId="377">
      <pivotArea field="8" grandRow="1" outline="0" axis="axisRow" fieldPosition="0">
        <references count="1">
          <reference field="4294967294" count="1" selected="0">
            <x v="0"/>
          </reference>
        </references>
      </pivotArea>
    </format>
    <format dxfId="378">
      <pivotArea outline="0" fieldPosition="0">
        <references count="1">
          <reference field="4294967294" count="1" selected="0">
            <x v="0"/>
          </reference>
        </references>
      </pivotArea>
    </format>
    <format dxfId="379">
      <pivotArea dataOnly="0" labelOnly="1" outline="0" fieldPosition="0">
        <references count="1">
          <reference field="4294967294" count="1">
            <x v="0"/>
          </reference>
        </references>
      </pivotArea>
    </format>
    <format dxfId="380">
      <pivotArea outline="0" fieldPosition="0">
        <references count="1">
          <reference field="4294967294" count="1" selected="0">
            <x v="0"/>
          </reference>
        </references>
      </pivotArea>
    </format>
    <format dxfId="381">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filters count="1">
    <filter fld="3" type="dateBetween" evalOrder="-1" id="113"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2C1620-1167-4255-A3C2-5B0F5044DC89}" name="PivotTable16" cacheId="116"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2">
  <location ref="A3:E127" firstHeaderRow="1" firstDataRow="1" firstDataCol="4"/>
  <pivotFields count="12">
    <pivotField compact="0" showAll="0"/>
    <pivotField axis="axisRow" compact="0" showAll="0" sortType="descending">
      <items count="13">
        <item x="0"/>
        <item x="1"/>
        <item x="2"/>
        <item x="3"/>
        <item x="4"/>
        <item x="5"/>
        <item x="6"/>
        <item x="7"/>
        <item x="8"/>
        <item x="9"/>
        <item x="10"/>
        <item x="11"/>
        <item t="default"/>
      </items>
      <autoSortScope>
        <pivotArea dataOnly="0" outline="0" fieldPosition="0">
          <references count="1">
            <reference field="4294967294" count="1" selected="0">
              <x v="0"/>
            </reference>
          </references>
        </pivotArea>
      </autoSortScope>
    </pivotField>
    <pivotField compact="0" showAll="0"/>
    <pivotField compact="0" numFmtId="14" showAll="0">
      <items count="13">
        <item x="0"/>
        <item x="1"/>
        <item x="2"/>
        <item x="3"/>
        <item x="4"/>
        <item x="5"/>
        <item x="6"/>
        <item x="7"/>
        <item x="8"/>
        <item x="9"/>
        <item x="10"/>
        <item x="11"/>
        <item t="default"/>
      </items>
    </pivotField>
    <pivotField axis="axisRow" compact="0" showAll="0">
      <items count="4">
        <item x="0"/>
        <item x="1"/>
        <item x="2"/>
        <item t="default"/>
      </items>
    </pivotField>
    <pivotField dataField="1" compact="0" showAll="0"/>
    <pivotField compact="0" showAll="0"/>
    <pivotField compact="0" showAll="0">
      <items count="7">
        <item x="4"/>
        <item x="1"/>
        <item x="5"/>
        <item x="3"/>
        <item x="2"/>
        <item x="0"/>
        <item t="default"/>
      </items>
    </pivotField>
    <pivotField axis="axisRow" compact="0" showAll="0">
      <items count="3">
        <item x="1"/>
        <item x="0"/>
        <item t="default"/>
      </items>
    </pivotField>
    <pivotField compact="0" showAll="0">
      <items count="3">
        <item x="1"/>
        <item x="0"/>
        <item t="default"/>
      </items>
    </pivotField>
    <pivotField compact="0" showAll="0">
      <items count="3">
        <item x="0"/>
        <item x="1"/>
        <item t="default"/>
      </items>
    </pivotField>
    <pivotField axis="axisRow" compact="0" showAll="0">
      <items count="5">
        <item x="0"/>
        <item x="1"/>
        <item x="2"/>
        <item x="3"/>
        <item t="default"/>
      </items>
    </pivotField>
  </pivotFields>
  <rowFields count="4">
    <field x="4"/>
    <field x="11"/>
    <field x="1"/>
    <field x="8"/>
  </rowFields>
  <rowItems count="124">
    <i>
      <x/>
    </i>
    <i r="1">
      <x/>
    </i>
    <i r="2">
      <x/>
    </i>
    <i r="3">
      <x/>
    </i>
    <i r="3">
      <x v="1"/>
    </i>
    <i r="2">
      <x v="1"/>
    </i>
    <i r="3">
      <x/>
    </i>
    <i r="3">
      <x v="1"/>
    </i>
    <i r="2">
      <x v="2"/>
    </i>
    <i r="3">
      <x/>
    </i>
    <i r="3">
      <x v="1"/>
    </i>
    <i r="1">
      <x v="1"/>
    </i>
    <i r="2">
      <x v="5"/>
    </i>
    <i r="3">
      <x/>
    </i>
    <i r="3">
      <x v="1"/>
    </i>
    <i r="2">
      <x v="4"/>
    </i>
    <i r="3">
      <x/>
    </i>
    <i r="3">
      <x v="1"/>
    </i>
    <i r="2">
      <x v="3"/>
    </i>
    <i r="3">
      <x/>
    </i>
    <i r="3">
      <x v="1"/>
    </i>
    <i r="1">
      <x v="2"/>
    </i>
    <i r="2">
      <x v="7"/>
    </i>
    <i r="3">
      <x/>
    </i>
    <i r="3">
      <x v="1"/>
    </i>
    <i r="2">
      <x v="8"/>
    </i>
    <i r="3">
      <x/>
    </i>
    <i r="3">
      <x v="1"/>
    </i>
    <i r="2">
      <x v="6"/>
    </i>
    <i r="3">
      <x/>
    </i>
    <i r="3">
      <x v="1"/>
    </i>
    <i r="1">
      <x v="3"/>
    </i>
    <i r="2">
      <x v="11"/>
    </i>
    <i r="3">
      <x/>
    </i>
    <i r="3">
      <x v="1"/>
    </i>
    <i r="2">
      <x v="9"/>
    </i>
    <i r="3">
      <x/>
    </i>
    <i r="3">
      <x v="1"/>
    </i>
    <i r="2">
      <x v="10"/>
    </i>
    <i r="3">
      <x/>
    </i>
    <i r="3">
      <x v="1"/>
    </i>
    <i>
      <x v="1"/>
    </i>
    <i r="1">
      <x/>
    </i>
    <i r="2">
      <x/>
    </i>
    <i r="3">
      <x/>
    </i>
    <i r="3">
      <x v="1"/>
    </i>
    <i r="2">
      <x v="1"/>
    </i>
    <i r="3">
      <x/>
    </i>
    <i r="3">
      <x v="1"/>
    </i>
    <i r="2">
      <x v="2"/>
    </i>
    <i r="3">
      <x/>
    </i>
    <i r="3">
      <x v="1"/>
    </i>
    <i r="1">
      <x v="1"/>
    </i>
    <i r="2">
      <x v="4"/>
    </i>
    <i r="3">
      <x/>
    </i>
    <i r="3">
      <x v="1"/>
    </i>
    <i r="2">
      <x v="5"/>
    </i>
    <i r="3">
      <x/>
    </i>
    <i r="3">
      <x v="1"/>
    </i>
    <i r="2">
      <x v="3"/>
    </i>
    <i r="3">
      <x/>
    </i>
    <i r="3">
      <x v="1"/>
    </i>
    <i r="1">
      <x v="2"/>
    </i>
    <i r="2">
      <x v="6"/>
    </i>
    <i r="3">
      <x/>
    </i>
    <i r="3">
      <x v="1"/>
    </i>
    <i r="2">
      <x v="7"/>
    </i>
    <i r="3">
      <x/>
    </i>
    <i r="3">
      <x v="1"/>
    </i>
    <i r="2">
      <x v="8"/>
    </i>
    <i r="3">
      <x/>
    </i>
    <i r="3">
      <x v="1"/>
    </i>
    <i r="1">
      <x v="3"/>
    </i>
    <i r="2">
      <x v="11"/>
    </i>
    <i r="3">
      <x/>
    </i>
    <i r="3">
      <x v="1"/>
    </i>
    <i r="2">
      <x v="9"/>
    </i>
    <i r="3">
      <x/>
    </i>
    <i r="3">
      <x v="1"/>
    </i>
    <i r="2">
      <x v="10"/>
    </i>
    <i r="3">
      <x/>
    </i>
    <i r="3">
      <x v="1"/>
    </i>
    <i>
      <x v="2"/>
    </i>
    <i r="1">
      <x/>
    </i>
    <i r="2">
      <x/>
    </i>
    <i r="3">
      <x/>
    </i>
    <i r="3">
      <x v="1"/>
    </i>
    <i r="2">
      <x v="1"/>
    </i>
    <i r="3">
      <x/>
    </i>
    <i r="3">
      <x v="1"/>
    </i>
    <i r="2">
      <x v="2"/>
    </i>
    <i r="3">
      <x/>
    </i>
    <i r="3">
      <x v="1"/>
    </i>
    <i r="1">
      <x v="1"/>
    </i>
    <i r="2">
      <x v="5"/>
    </i>
    <i r="3">
      <x/>
    </i>
    <i r="3">
      <x v="1"/>
    </i>
    <i r="2">
      <x v="4"/>
    </i>
    <i r="3">
      <x/>
    </i>
    <i r="3">
      <x v="1"/>
    </i>
    <i r="2">
      <x v="3"/>
    </i>
    <i r="3">
      <x/>
    </i>
    <i r="3">
      <x v="1"/>
    </i>
    <i r="1">
      <x v="2"/>
    </i>
    <i r="2">
      <x v="6"/>
    </i>
    <i r="3">
      <x/>
    </i>
    <i r="3">
      <x v="1"/>
    </i>
    <i r="2">
      <x v="8"/>
    </i>
    <i r="3">
      <x/>
    </i>
    <i r="3">
      <x v="1"/>
    </i>
    <i r="2">
      <x v="7"/>
    </i>
    <i r="3">
      <x/>
    </i>
    <i r="3">
      <x v="1"/>
    </i>
    <i r="1">
      <x v="3"/>
    </i>
    <i r="2">
      <x v="11"/>
    </i>
    <i r="3">
      <x/>
    </i>
    <i r="3">
      <x v="1"/>
    </i>
    <i r="2">
      <x v="9"/>
    </i>
    <i r="3">
      <x/>
    </i>
    <i r="3">
      <x v="1"/>
    </i>
    <i r="2">
      <x v="10"/>
    </i>
    <i r="3">
      <x/>
    </i>
    <i r="3">
      <x v="1"/>
    </i>
    <i t="grand">
      <x/>
    </i>
  </rowItems>
  <colItems count="1">
    <i/>
  </colItems>
  <dataFields count="1">
    <dataField name="Sum of Amount, $" fld="5" baseField="0" baseItem="0" numFmtId="165"/>
  </dataFields>
  <formats count="11">
    <format dxfId="359">
      <pivotArea type="all" dataOnly="0" outline="0" fieldPosition="0"/>
    </format>
    <format dxfId="360">
      <pivotArea outline="0" collapsedLevelsAreSubtotals="1" fieldPosition="0"/>
    </format>
    <format dxfId="361">
      <pivotArea field="8" type="button" dataOnly="0" labelOnly="1" outline="0" axis="axisRow" fieldPosition="3"/>
    </format>
    <format dxfId="362">
      <pivotArea dataOnly="0" labelOnly="1" grandRow="1" outline="0" fieldPosition="0"/>
    </format>
    <format dxfId="363">
      <pivotArea dataOnly="0" labelOnly="1" outline="0" fieldPosition="0">
        <references count="1">
          <reference field="4294967294" count="1">
            <x v="0"/>
          </reference>
        </references>
      </pivotArea>
    </format>
    <format dxfId="364">
      <pivotArea field="8" grandRow="1" outline="0" axis="axisRow" fieldPosition="3">
        <references count="1">
          <reference field="4294967294" count="1" selected="0">
            <x v="0"/>
          </reference>
        </references>
      </pivotArea>
    </format>
    <format dxfId="365">
      <pivotArea field="8" grandRow="1" outline="0" axis="axisRow" fieldPosition="3">
        <references count="1">
          <reference field="4294967294" count="1" selected="0">
            <x v="0"/>
          </reference>
        </references>
      </pivotArea>
    </format>
    <format dxfId="366">
      <pivotArea outline="0" fieldPosition="0">
        <references count="1">
          <reference field="4294967294" count="1" selected="0">
            <x v="0"/>
          </reference>
        </references>
      </pivotArea>
    </format>
    <format dxfId="367">
      <pivotArea dataOnly="0" labelOnly="1" outline="0" fieldPosition="0">
        <references count="1">
          <reference field="4294967294" count="1">
            <x v="0"/>
          </reference>
        </references>
      </pivotArea>
    </format>
    <format dxfId="368">
      <pivotArea outline="0" fieldPosition="0">
        <references count="1">
          <reference field="4294967294" count="1" selected="0">
            <x v="0"/>
          </reference>
        </references>
      </pivotArea>
    </format>
    <format dxfId="369">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filters count="1">
    <filter fld="3" type="dateBetween" evalOrder="-1" id="113"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FE897B-CD20-42D9-9A23-5B09EB2049FB}" name="PivotTable1" cacheId="11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A3:B128" firstHeaderRow="1" firstDataRow="1" firstDataCol="1"/>
  <pivotFields count="12">
    <pivotField showAll="0"/>
    <pivotField axis="axisRow" showAll="0">
      <items count="13">
        <item x="0"/>
        <item x="1"/>
        <item x="2"/>
        <item x="3"/>
        <item x="4"/>
        <item x="5"/>
        <item x="6"/>
        <item x="7"/>
        <item x="8"/>
        <item x="9"/>
        <item x="10"/>
        <item x="11"/>
        <item t="default"/>
      </items>
    </pivotField>
    <pivotField showAll="0"/>
    <pivotField numFmtId="14" showAll="0">
      <items count="13">
        <item x="0"/>
        <item x="1"/>
        <item x="2"/>
        <item x="3"/>
        <item x="4"/>
        <item x="5"/>
        <item x="6"/>
        <item x="7"/>
        <item x="8"/>
        <item x="9"/>
        <item x="10"/>
        <item x="11"/>
        <item t="default"/>
      </items>
    </pivotField>
    <pivotField axis="axisRow" dataField="1" showAll="0">
      <items count="4">
        <item x="0"/>
        <item x="1"/>
        <item x="2"/>
        <item t="default"/>
      </items>
    </pivotField>
    <pivotField showAll="0"/>
    <pivotField showAll="0"/>
    <pivotField showAll="0"/>
    <pivotField axis="axisRow" showAll="0">
      <items count="3">
        <item x="1"/>
        <item x="0"/>
        <item t="default"/>
      </items>
    </pivotField>
    <pivotField showAll="0"/>
    <pivotField showAll="0"/>
    <pivotField axis="axisRow" showAll="0">
      <items count="5">
        <item x="0"/>
        <item x="1"/>
        <item x="2"/>
        <item x="3"/>
        <item t="default"/>
      </items>
    </pivotField>
  </pivotFields>
  <rowFields count="4">
    <field x="11"/>
    <field x="1"/>
    <field x="4"/>
    <field x="8"/>
  </rowFields>
  <rowItems count="125">
    <i>
      <x/>
    </i>
    <i r="1">
      <x/>
    </i>
    <i r="2">
      <x/>
    </i>
    <i r="3">
      <x/>
    </i>
    <i r="3">
      <x v="1"/>
    </i>
    <i r="2">
      <x v="1"/>
    </i>
    <i r="3">
      <x/>
    </i>
    <i r="3">
      <x v="1"/>
    </i>
    <i r="2">
      <x v="2"/>
    </i>
    <i r="3">
      <x/>
    </i>
    <i r="3">
      <x v="1"/>
    </i>
    <i r="1">
      <x v="1"/>
    </i>
    <i r="2">
      <x/>
    </i>
    <i r="3">
      <x/>
    </i>
    <i r="3">
      <x v="1"/>
    </i>
    <i r="2">
      <x v="1"/>
    </i>
    <i r="3">
      <x/>
    </i>
    <i r="3">
      <x v="1"/>
    </i>
    <i r="2">
      <x v="2"/>
    </i>
    <i r="3">
      <x/>
    </i>
    <i r="3">
      <x v="1"/>
    </i>
    <i r="1">
      <x v="2"/>
    </i>
    <i r="2">
      <x/>
    </i>
    <i r="3">
      <x/>
    </i>
    <i r="3">
      <x v="1"/>
    </i>
    <i r="2">
      <x v="1"/>
    </i>
    <i r="3">
      <x/>
    </i>
    <i r="3">
      <x v="1"/>
    </i>
    <i r="2">
      <x v="2"/>
    </i>
    <i r="3">
      <x/>
    </i>
    <i r="3">
      <x v="1"/>
    </i>
    <i>
      <x v="1"/>
    </i>
    <i r="1">
      <x v="3"/>
    </i>
    <i r="2">
      <x/>
    </i>
    <i r="3">
      <x/>
    </i>
    <i r="3">
      <x v="1"/>
    </i>
    <i r="2">
      <x v="1"/>
    </i>
    <i r="3">
      <x/>
    </i>
    <i r="3">
      <x v="1"/>
    </i>
    <i r="2">
      <x v="2"/>
    </i>
    <i r="3">
      <x/>
    </i>
    <i r="3">
      <x v="1"/>
    </i>
    <i r="1">
      <x v="4"/>
    </i>
    <i r="2">
      <x/>
    </i>
    <i r="3">
      <x/>
    </i>
    <i r="3">
      <x v="1"/>
    </i>
    <i r="2">
      <x v="1"/>
    </i>
    <i r="3">
      <x/>
    </i>
    <i r="3">
      <x v="1"/>
    </i>
    <i r="2">
      <x v="2"/>
    </i>
    <i r="3">
      <x/>
    </i>
    <i r="3">
      <x v="1"/>
    </i>
    <i r="1">
      <x v="5"/>
    </i>
    <i r="2">
      <x/>
    </i>
    <i r="3">
      <x/>
    </i>
    <i r="3">
      <x v="1"/>
    </i>
    <i r="2">
      <x v="1"/>
    </i>
    <i r="3">
      <x/>
    </i>
    <i r="3">
      <x v="1"/>
    </i>
    <i r="2">
      <x v="2"/>
    </i>
    <i r="3">
      <x/>
    </i>
    <i r="3">
      <x v="1"/>
    </i>
    <i>
      <x v="2"/>
    </i>
    <i r="1">
      <x v="6"/>
    </i>
    <i r="2">
      <x/>
    </i>
    <i r="3">
      <x/>
    </i>
    <i r="3">
      <x v="1"/>
    </i>
    <i r="2">
      <x v="1"/>
    </i>
    <i r="3">
      <x/>
    </i>
    <i r="3">
      <x v="1"/>
    </i>
    <i r="2">
      <x v="2"/>
    </i>
    <i r="3">
      <x/>
    </i>
    <i r="3">
      <x v="1"/>
    </i>
    <i r="1">
      <x v="7"/>
    </i>
    <i r="2">
      <x/>
    </i>
    <i r="3">
      <x/>
    </i>
    <i r="3">
      <x v="1"/>
    </i>
    <i r="2">
      <x v="1"/>
    </i>
    <i r="3">
      <x/>
    </i>
    <i r="3">
      <x v="1"/>
    </i>
    <i r="2">
      <x v="2"/>
    </i>
    <i r="3">
      <x/>
    </i>
    <i r="3">
      <x v="1"/>
    </i>
    <i r="1">
      <x v="8"/>
    </i>
    <i r="2">
      <x/>
    </i>
    <i r="3">
      <x/>
    </i>
    <i r="3">
      <x v="1"/>
    </i>
    <i r="2">
      <x v="1"/>
    </i>
    <i r="3">
      <x/>
    </i>
    <i r="3">
      <x v="1"/>
    </i>
    <i r="2">
      <x v="2"/>
    </i>
    <i r="3">
      <x/>
    </i>
    <i r="3">
      <x v="1"/>
    </i>
    <i>
      <x v="3"/>
    </i>
    <i r="1">
      <x v="9"/>
    </i>
    <i r="2">
      <x/>
    </i>
    <i r="3">
      <x/>
    </i>
    <i r="3">
      <x v="1"/>
    </i>
    <i r="2">
      <x v="1"/>
    </i>
    <i r="3">
      <x/>
    </i>
    <i r="3">
      <x v="1"/>
    </i>
    <i r="2">
      <x v="2"/>
    </i>
    <i r="3">
      <x/>
    </i>
    <i r="3">
      <x v="1"/>
    </i>
    <i r="1">
      <x v="10"/>
    </i>
    <i r="2">
      <x/>
    </i>
    <i r="3">
      <x/>
    </i>
    <i r="3">
      <x v="1"/>
    </i>
    <i r="2">
      <x v="1"/>
    </i>
    <i r="3">
      <x/>
    </i>
    <i r="3">
      <x v="1"/>
    </i>
    <i r="2">
      <x v="2"/>
    </i>
    <i r="3">
      <x/>
    </i>
    <i r="3">
      <x v="1"/>
    </i>
    <i r="1">
      <x v="11"/>
    </i>
    <i r="2">
      <x/>
    </i>
    <i r="3">
      <x/>
    </i>
    <i r="3">
      <x v="1"/>
    </i>
    <i r="2">
      <x v="1"/>
    </i>
    <i r="3">
      <x/>
    </i>
    <i r="3">
      <x v="1"/>
    </i>
    <i r="2">
      <x v="2"/>
    </i>
    <i r="3">
      <x/>
    </i>
    <i r="3">
      <x v="1"/>
    </i>
    <i t="grand">
      <x/>
    </i>
  </rowItems>
  <colItems count="1">
    <i/>
  </colItems>
  <dataFields count="1">
    <dataField name="Count of Business Line" fld="4" subtotal="count" baseField="0" baseItem="0"/>
  </dataFields>
  <chartFormats count="39">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 count="1" selected="0">
            <x v="0"/>
          </reference>
          <reference field="4" count="1" selected="0">
            <x v="1"/>
          </reference>
        </references>
      </pivotArea>
    </chartFormat>
    <chartFormat chart="0" format="2">
      <pivotArea type="data" outline="0" fieldPosition="0">
        <references count="4">
          <reference field="4294967294" count="1" selected="0">
            <x v="0"/>
          </reference>
          <reference field="1" count="1" selected="0">
            <x v="0"/>
          </reference>
          <reference field="4" count="1" selected="0">
            <x v="0"/>
          </reference>
          <reference field="8" count="1" selected="0">
            <x v="1"/>
          </reference>
        </references>
      </pivotArea>
    </chartFormat>
    <chartFormat chart="0" format="3">
      <pivotArea type="data" outline="0" fieldPosition="0">
        <references count="4">
          <reference field="4294967294" count="1" selected="0">
            <x v="0"/>
          </reference>
          <reference field="1" count="1" selected="0">
            <x v="0"/>
          </reference>
          <reference field="4" count="1" selected="0">
            <x v="1"/>
          </reference>
          <reference field="8" count="1" selected="0">
            <x v="1"/>
          </reference>
        </references>
      </pivotArea>
    </chartFormat>
    <chartFormat chart="0" format="4">
      <pivotArea type="data" outline="0" fieldPosition="0">
        <references count="4">
          <reference field="4294967294" count="1" selected="0">
            <x v="0"/>
          </reference>
          <reference field="1" count="1" selected="0">
            <x v="0"/>
          </reference>
          <reference field="4" count="1" selected="0">
            <x v="2"/>
          </reference>
          <reference field="8" count="1" selected="0">
            <x v="1"/>
          </reference>
        </references>
      </pivotArea>
    </chartFormat>
    <chartFormat chart="0" format="5">
      <pivotArea type="data" outline="0" fieldPosition="0">
        <references count="4">
          <reference field="4294967294" count="1" selected="0">
            <x v="0"/>
          </reference>
          <reference field="1" count="1" selected="0">
            <x v="1"/>
          </reference>
          <reference field="4" count="1" selected="0">
            <x v="0"/>
          </reference>
          <reference field="8" count="1" selected="0">
            <x v="1"/>
          </reference>
        </references>
      </pivotArea>
    </chartFormat>
    <chartFormat chart="0" format="6">
      <pivotArea type="data" outline="0" fieldPosition="0">
        <references count="4">
          <reference field="4294967294" count="1" selected="0">
            <x v="0"/>
          </reference>
          <reference field="1" count="1" selected="0">
            <x v="1"/>
          </reference>
          <reference field="4" count="1" selected="0">
            <x v="1"/>
          </reference>
          <reference field="8" count="1" selected="0">
            <x v="1"/>
          </reference>
        </references>
      </pivotArea>
    </chartFormat>
    <chartFormat chart="0" format="7">
      <pivotArea type="data" outline="0" fieldPosition="0">
        <references count="4">
          <reference field="4294967294" count="1" selected="0">
            <x v="0"/>
          </reference>
          <reference field="1" count="1" selected="0">
            <x v="1"/>
          </reference>
          <reference field="4" count="1" selected="0">
            <x v="2"/>
          </reference>
          <reference field="8" count="1" selected="0">
            <x v="1"/>
          </reference>
        </references>
      </pivotArea>
    </chartFormat>
    <chartFormat chart="0" format="8">
      <pivotArea type="data" outline="0" fieldPosition="0">
        <references count="4">
          <reference field="4294967294" count="1" selected="0">
            <x v="0"/>
          </reference>
          <reference field="1" count="1" selected="0">
            <x v="2"/>
          </reference>
          <reference field="4" count="1" selected="0">
            <x v="0"/>
          </reference>
          <reference field="8" count="1" selected="0">
            <x v="1"/>
          </reference>
        </references>
      </pivotArea>
    </chartFormat>
    <chartFormat chart="0" format="9">
      <pivotArea type="data" outline="0" fieldPosition="0">
        <references count="4">
          <reference field="4294967294" count="1" selected="0">
            <x v="0"/>
          </reference>
          <reference field="1" count="1" selected="0">
            <x v="2"/>
          </reference>
          <reference field="4" count="1" selected="0">
            <x v="1"/>
          </reference>
          <reference field="8" count="1" selected="0">
            <x v="1"/>
          </reference>
        </references>
      </pivotArea>
    </chartFormat>
    <chartFormat chart="0" format="10">
      <pivotArea type="data" outline="0" fieldPosition="0">
        <references count="4">
          <reference field="4294967294" count="1" selected="0">
            <x v="0"/>
          </reference>
          <reference field="1" count="1" selected="0">
            <x v="2"/>
          </reference>
          <reference field="4" count="1" selected="0">
            <x v="2"/>
          </reference>
          <reference field="8" count="1" selected="0">
            <x v="1"/>
          </reference>
        </references>
      </pivotArea>
    </chartFormat>
    <chartFormat chart="0" format="11">
      <pivotArea type="data" outline="0" fieldPosition="0">
        <references count="4">
          <reference field="4294967294" count="1" selected="0">
            <x v="0"/>
          </reference>
          <reference field="1" count="1" selected="0">
            <x v="3"/>
          </reference>
          <reference field="4" count="1" selected="0">
            <x v="0"/>
          </reference>
          <reference field="8" count="1" selected="0">
            <x v="1"/>
          </reference>
        </references>
      </pivotArea>
    </chartFormat>
    <chartFormat chart="0" format="12">
      <pivotArea type="data" outline="0" fieldPosition="0">
        <references count="4">
          <reference field="4294967294" count="1" selected="0">
            <x v="0"/>
          </reference>
          <reference field="1" count="1" selected="0">
            <x v="3"/>
          </reference>
          <reference field="4" count="1" selected="0">
            <x v="1"/>
          </reference>
          <reference field="8" count="1" selected="0">
            <x v="1"/>
          </reference>
        </references>
      </pivotArea>
    </chartFormat>
    <chartFormat chart="0" format="13">
      <pivotArea type="data" outline="0" fieldPosition="0">
        <references count="4">
          <reference field="4294967294" count="1" selected="0">
            <x v="0"/>
          </reference>
          <reference field="1" count="1" selected="0">
            <x v="3"/>
          </reference>
          <reference field="4" count="1" selected="0">
            <x v="2"/>
          </reference>
          <reference field="8" count="1" selected="0">
            <x v="1"/>
          </reference>
        </references>
      </pivotArea>
    </chartFormat>
    <chartFormat chart="0" format="14">
      <pivotArea type="data" outline="0" fieldPosition="0">
        <references count="4">
          <reference field="4294967294" count="1" selected="0">
            <x v="0"/>
          </reference>
          <reference field="1" count="1" selected="0">
            <x v="4"/>
          </reference>
          <reference field="4" count="1" selected="0">
            <x v="0"/>
          </reference>
          <reference field="8" count="1" selected="0">
            <x v="1"/>
          </reference>
        </references>
      </pivotArea>
    </chartFormat>
    <chartFormat chart="0" format="15">
      <pivotArea type="data" outline="0" fieldPosition="0">
        <references count="4">
          <reference field="4294967294" count="1" selected="0">
            <x v="0"/>
          </reference>
          <reference field="1" count="1" selected="0">
            <x v="4"/>
          </reference>
          <reference field="4" count="1" selected="0">
            <x v="1"/>
          </reference>
          <reference field="8" count="1" selected="0">
            <x v="1"/>
          </reference>
        </references>
      </pivotArea>
    </chartFormat>
    <chartFormat chart="0" format="16">
      <pivotArea type="data" outline="0" fieldPosition="0">
        <references count="4">
          <reference field="4294967294" count="1" selected="0">
            <x v="0"/>
          </reference>
          <reference field="1" count="1" selected="0">
            <x v="4"/>
          </reference>
          <reference field="4" count="1" selected="0">
            <x v="2"/>
          </reference>
          <reference field="8" count="1" selected="0">
            <x v="1"/>
          </reference>
        </references>
      </pivotArea>
    </chartFormat>
    <chartFormat chart="0" format="17">
      <pivotArea type="data" outline="0" fieldPosition="0">
        <references count="4">
          <reference field="4294967294" count="1" selected="0">
            <x v="0"/>
          </reference>
          <reference field="1" count="1" selected="0">
            <x v="5"/>
          </reference>
          <reference field="4" count="1" selected="0">
            <x v="0"/>
          </reference>
          <reference field="8" count="1" selected="0">
            <x v="1"/>
          </reference>
        </references>
      </pivotArea>
    </chartFormat>
    <chartFormat chart="0" format="18">
      <pivotArea type="data" outline="0" fieldPosition="0">
        <references count="4">
          <reference field="4294967294" count="1" selected="0">
            <x v="0"/>
          </reference>
          <reference field="1" count="1" selected="0">
            <x v="5"/>
          </reference>
          <reference field="4" count="1" selected="0">
            <x v="1"/>
          </reference>
          <reference field="8" count="1" selected="0">
            <x v="1"/>
          </reference>
        </references>
      </pivotArea>
    </chartFormat>
    <chartFormat chart="0" format="19">
      <pivotArea type="data" outline="0" fieldPosition="0">
        <references count="4">
          <reference field="4294967294" count="1" selected="0">
            <x v="0"/>
          </reference>
          <reference field="1" count="1" selected="0">
            <x v="5"/>
          </reference>
          <reference field="4" count="1" selected="0">
            <x v="2"/>
          </reference>
          <reference field="8" count="1" selected="0">
            <x v="1"/>
          </reference>
        </references>
      </pivotArea>
    </chartFormat>
    <chartFormat chart="0" format="20">
      <pivotArea type="data" outline="0" fieldPosition="0">
        <references count="4">
          <reference field="4294967294" count="1" selected="0">
            <x v="0"/>
          </reference>
          <reference field="1" count="1" selected="0">
            <x v="6"/>
          </reference>
          <reference field="4" count="1" selected="0">
            <x v="0"/>
          </reference>
          <reference field="8" count="1" selected="0">
            <x v="1"/>
          </reference>
        </references>
      </pivotArea>
    </chartFormat>
    <chartFormat chart="0" format="21">
      <pivotArea type="data" outline="0" fieldPosition="0">
        <references count="4">
          <reference field="4294967294" count="1" selected="0">
            <x v="0"/>
          </reference>
          <reference field="1" count="1" selected="0">
            <x v="6"/>
          </reference>
          <reference field="4" count="1" selected="0">
            <x v="1"/>
          </reference>
          <reference field="8" count="1" selected="0">
            <x v="1"/>
          </reference>
        </references>
      </pivotArea>
    </chartFormat>
    <chartFormat chart="0" format="22">
      <pivotArea type="data" outline="0" fieldPosition="0">
        <references count="4">
          <reference field="4294967294" count="1" selected="0">
            <x v="0"/>
          </reference>
          <reference field="1" count="1" selected="0">
            <x v="6"/>
          </reference>
          <reference field="4" count="1" selected="0">
            <x v="2"/>
          </reference>
          <reference field="8" count="1" selected="0">
            <x v="1"/>
          </reference>
        </references>
      </pivotArea>
    </chartFormat>
    <chartFormat chart="0" format="23">
      <pivotArea type="data" outline="0" fieldPosition="0">
        <references count="4">
          <reference field="4294967294" count="1" selected="0">
            <x v="0"/>
          </reference>
          <reference field="1" count="1" selected="0">
            <x v="7"/>
          </reference>
          <reference field="4" count="1" selected="0">
            <x v="0"/>
          </reference>
          <reference field="8" count="1" selected="0">
            <x v="1"/>
          </reference>
        </references>
      </pivotArea>
    </chartFormat>
    <chartFormat chart="0" format="24">
      <pivotArea type="data" outline="0" fieldPosition="0">
        <references count="4">
          <reference field="4294967294" count="1" selected="0">
            <x v="0"/>
          </reference>
          <reference field="1" count="1" selected="0">
            <x v="7"/>
          </reference>
          <reference field="4" count="1" selected="0">
            <x v="1"/>
          </reference>
          <reference field="8" count="1" selected="0">
            <x v="1"/>
          </reference>
        </references>
      </pivotArea>
    </chartFormat>
    <chartFormat chart="0" format="25">
      <pivotArea type="data" outline="0" fieldPosition="0">
        <references count="4">
          <reference field="4294967294" count="1" selected="0">
            <x v="0"/>
          </reference>
          <reference field="1" count="1" selected="0">
            <x v="7"/>
          </reference>
          <reference field="4" count="1" selected="0">
            <x v="2"/>
          </reference>
          <reference field="8" count="1" selected="0">
            <x v="1"/>
          </reference>
        </references>
      </pivotArea>
    </chartFormat>
    <chartFormat chart="0" format="26">
      <pivotArea type="data" outline="0" fieldPosition="0">
        <references count="4">
          <reference field="4294967294" count="1" selected="0">
            <x v="0"/>
          </reference>
          <reference field="1" count="1" selected="0">
            <x v="8"/>
          </reference>
          <reference field="4" count="1" selected="0">
            <x v="0"/>
          </reference>
          <reference field="8" count="1" selected="0">
            <x v="1"/>
          </reference>
        </references>
      </pivotArea>
    </chartFormat>
    <chartFormat chart="0" format="27">
      <pivotArea type="data" outline="0" fieldPosition="0">
        <references count="4">
          <reference field="4294967294" count="1" selected="0">
            <x v="0"/>
          </reference>
          <reference field="1" count="1" selected="0">
            <x v="8"/>
          </reference>
          <reference field="4" count="1" selected="0">
            <x v="1"/>
          </reference>
          <reference field="8" count="1" selected="0">
            <x v="1"/>
          </reference>
        </references>
      </pivotArea>
    </chartFormat>
    <chartFormat chart="0" format="28">
      <pivotArea type="data" outline="0" fieldPosition="0">
        <references count="4">
          <reference field="4294967294" count="1" selected="0">
            <x v="0"/>
          </reference>
          <reference field="1" count="1" selected="0">
            <x v="8"/>
          </reference>
          <reference field="4" count="1" selected="0">
            <x v="2"/>
          </reference>
          <reference field="8" count="1" selected="0">
            <x v="1"/>
          </reference>
        </references>
      </pivotArea>
    </chartFormat>
    <chartFormat chart="0" format="29">
      <pivotArea type="data" outline="0" fieldPosition="0">
        <references count="4">
          <reference field="4294967294" count="1" selected="0">
            <x v="0"/>
          </reference>
          <reference field="1" count="1" selected="0">
            <x v="9"/>
          </reference>
          <reference field="4" count="1" selected="0">
            <x v="0"/>
          </reference>
          <reference field="8" count="1" selected="0">
            <x v="1"/>
          </reference>
        </references>
      </pivotArea>
    </chartFormat>
    <chartFormat chart="0" format="30">
      <pivotArea type="data" outline="0" fieldPosition="0">
        <references count="4">
          <reference field="4294967294" count="1" selected="0">
            <x v="0"/>
          </reference>
          <reference field="1" count="1" selected="0">
            <x v="9"/>
          </reference>
          <reference field="4" count="1" selected="0">
            <x v="1"/>
          </reference>
          <reference field="8" count="1" selected="0">
            <x v="1"/>
          </reference>
        </references>
      </pivotArea>
    </chartFormat>
    <chartFormat chart="0" format="31">
      <pivotArea type="data" outline="0" fieldPosition="0">
        <references count="4">
          <reference field="4294967294" count="1" selected="0">
            <x v="0"/>
          </reference>
          <reference field="1" count="1" selected="0">
            <x v="9"/>
          </reference>
          <reference field="4" count="1" selected="0">
            <x v="2"/>
          </reference>
          <reference field="8" count="1" selected="0">
            <x v="1"/>
          </reference>
        </references>
      </pivotArea>
    </chartFormat>
    <chartFormat chart="0" format="32">
      <pivotArea type="data" outline="0" fieldPosition="0">
        <references count="4">
          <reference field="4294967294" count="1" selected="0">
            <x v="0"/>
          </reference>
          <reference field="1" count="1" selected="0">
            <x v="10"/>
          </reference>
          <reference field="4" count="1" selected="0">
            <x v="0"/>
          </reference>
          <reference field="8" count="1" selected="0">
            <x v="1"/>
          </reference>
        </references>
      </pivotArea>
    </chartFormat>
    <chartFormat chart="0" format="33">
      <pivotArea type="data" outline="0" fieldPosition="0">
        <references count="4">
          <reference field="4294967294" count="1" selected="0">
            <x v="0"/>
          </reference>
          <reference field="1" count="1" selected="0">
            <x v="10"/>
          </reference>
          <reference field="4" count="1" selected="0">
            <x v="1"/>
          </reference>
          <reference field="8" count="1" selected="0">
            <x v="1"/>
          </reference>
        </references>
      </pivotArea>
    </chartFormat>
    <chartFormat chart="0" format="34">
      <pivotArea type="data" outline="0" fieldPosition="0">
        <references count="4">
          <reference field="4294967294" count="1" selected="0">
            <x v="0"/>
          </reference>
          <reference field="1" count="1" selected="0">
            <x v="10"/>
          </reference>
          <reference field="4" count="1" selected="0">
            <x v="2"/>
          </reference>
          <reference field="8" count="1" selected="0">
            <x v="1"/>
          </reference>
        </references>
      </pivotArea>
    </chartFormat>
    <chartFormat chart="0" format="35">
      <pivotArea type="data" outline="0" fieldPosition="0">
        <references count="4">
          <reference field="4294967294" count="1" selected="0">
            <x v="0"/>
          </reference>
          <reference field="1" count="1" selected="0">
            <x v="11"/>
          </reference>
          <reference field="4" count="1" selected="0">
            <x v="0"/>
          </reference>
          <reference field="8" count="1" selected="0">
            <x v="1"/>
          </reference>
        </references>
      </pivotArea>
    </chartFormat>
    <chartFormat chart="0" format="36">
      <pivotArea type="data" outline="0" fieldPosition="0">
        <references count="4">
          <reference field="4294967294" count="1" selected="0">
            <x v="0"/>
          </reference>
          <reference field="1" count="1" selected="0">
            <x v="11"/>
          </reference>
          <reference field="4" count="1" selected="0">
            <x v="1"/>
          </reference>
          <reference field="8" count="1" selected="0">
            <x v="1"/>
          </reference>
        </references>
      </pivotArea>
    </chartFormat>
    <chartFormat chart="0" format="37">
      <pivotArea type="data" outline="0" fieldPosition="0">
        <references count="4">
          <reference field="4294967294" count="1" selected="0">
            <x v="0"/>
          </reference>
          <reference field="1" count="1" selected="0">
            <x v="11"/>
          </reference>
          <reference field="4" count="1" selected="0">
            <x v="2"/>
          </reference>
          <reference field="8" count="1" selected="0">
            <x v="1"/>
          </reference>
        </references>
      </pivotArea>
    </chartFormat>
    <chartFormat chart="0" format="38">
      <pivotArea type="data" outline="0" fieldPosition="0">
        <references count="4">
          <reference field="4294967294" count="1" selected="0">
            <x v="0"/>
          </reference>
          <reference field="1" count="1" selected="0">
            <x v="0"/>
          </reference>
          <reference field="4" count="1" selected="0">
            <x v="1"/>
          </reference>
          <reference field="8" count="1" selected="0">
            <x v="0"/>
          </reference>
        </references>
      </pivotArea>
    </chartFormat>
  </chartFormats>
  <pivotTableStyleInfo name="PivotStyleLight16" showRowHeaders="1" showColHeaders="1" showRowStripes="0" showColStripes="0" showLastColumn="1"/>
  <filters count="1">
    <filter fld="3" type="dateBetween" evalOrder="-1" id="113"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470719-4F16-4B6E-B1C0-DE9235F898BE}" name="PivotTable17" cacheId="496"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C33:D38" firstHeaderRow="1" firstDataRow="1" firstDataCol="1"/>
  <pivotFields count="3">
    <pivotField axis="axisRow" compact="0" allDrilled="1" showAll="0" dataSourceSort="1" defaultSubtotal="0" defaultAttributeDrillState="1">
      <items count="4">
        <item x="0"/>
        <item x="1"/>
        <item x="2"/>
        <item x="3"/>
      </items>
    </pivotField>
    <pivotField dataField="1" compact="0" showAll="0" defaultSubtotal="0"/>
    <pivotField compact="0"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Amount, $" fld="1" baseField="0" baseItem="0" numFmtId="165"/>
  </dataFields>
  <formats count="22">
    <format dxfId="305">
      <pivotArea type="all" dataOnly="0" outline="0" fieldPosition="0"/>
    </format>
    <format dxfId="306">
      <pivotArea outline="0" collapsedLevelsAreSubtotals="1" fieldPosition="0"/>
    </format>
    <format dxfId="307">
      <pivotArea field="0" type="button" dataOnly="0" labelOnly="1" outline="0" axis="axisRow" fieldPosition="0"/>
    </format>
    <format dxfId="308">
      <pivotArea dataOnly="0" labelOnly="1" fieldPosition="0">
        <references count="1">
          <reference field="0" count="0"/>
        </references>
      </pivotArea>
    </format>
    <format dxfId="309">
      <pivotArea dataOnly="0" labelOnly="1" grandRow="1" outline="0" fieldPosition="0"/>
    </format>
    <format dxfId="310">
      <pivotArea dataOnly="0" labelOnly="1" outline="0" axis="axisValues" fieldPosition="0"/>
    </format>
    <format dxfId="311">
      <pivotArea type="all" dataOnly="0" outline="0" fieldPosition="0"/>
    </format>
    <format dxfId="312">
      <pivotArea outline="0" collapsedLevelsAreSubtotals="1" fieldPosition="0"/>
    </format>
    <format dxfId="313">
      <pivotArea field="0" type="button" dataOnly="0" labelOnly="1" outline="0" axis="axisRow" fieldPosition="0"/>
    </format>
    <format dxfId="314">
      <pivotArea dataOnly="0" labelOnly="1" outline="0" fieldPosition="0">
        <references count="1">
          <reference field="0" count="0"/>
        </references>
      </pivotArea>
    </format>
    <format dxfId="315">
      <pivotArea dataOnly="0" labelOnly="1" grandRow="1" outline="0" fieldPosition="0"/>
    </format>
    <format dxfId="316">
      <pivotArea dataOnly="0" labelOnly="1" outline="0" axis="axisValues" fieldPosition="0"/>
    </format>
    <format dxfId="304">
      <pivotArea field="0" type="button" dataOnly="0" labelOnly="1" outline="0" axis="axisRow" fieldPosition="0"/>
    </format>
    <format dxfId="303">
      <pivotArea dataOnly="0" labelOnly="1" outline="0" axis="axisValues" fieldPosition="0"/>
    </format>
    <format dxfId="302">
      <pivotArea outline="0" collapsedLevelsAreSubtotals="1" fieldPosition="0"/>
    </format>
    <format dxfId="301">
      <pivotArea dataOnly="0" labelOnly="1" outline="0" fieldPosition="0">
        <references count="1">
          <reference field="0" count="0"/>
        </references>
      </pivotArea>
    </format>
    <format dxfId="300">
      <pivotArea dataOnly="0" labelOnly="1" grandRow="1" outline="0" fieldPosition="0"/>
    </format>
    <format dxfId="299">
      <pivotArea outline="0" collapsedLevelsAreSubtotals="1" fieldPosition="0"/>
    </format>
    <format dxfId="298">
      <pivotArea dataOnly="0" labelOnly="1" outline="0" fieldPosition="0">
        <references count="1">
          <reference field="0" count="0"/>
        </references>
      </pivotArea>
    </format>
    <format dxfId="297">
      <pivotArea dataOnly="0" labelOnly="1" grandRow="1" outline="0" fieldPosition="0"/>
    </format>
    <format dxfId="288">
      <pivotArea type="all" dataOnly="0" outline="0" fieldPosition="0"/>
    </format>
    <format dxfId="289">
      <pivotArea outline="0" collapsedLevelsAreSubtotals="1" fieldPosition="0"/>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Medium4"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nyx Data - DataDNA Dataset Challenge - Business Financial Dataset - August 2024.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749310-0377-4719-A585-CE02E06800DF}" name="PivotTable7" cacheId="116"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8">
  <location ref="A3:C13" firstHeaderRow="1" firstDataRow="1" firstDataCol="2"/>
  <pivotFields count="12">
    <pivotField compact="0" showAll="0"/>
    <pivotField compact="0" showAll="0">
      <items count="13">
        <item x="0"/>
        <item x="1"/>
        <item x="2"/>
        <item x="3"/>
        <item x="4"/>
        <item x="5"/>
        <item x="6"/>
        <item x="7"/>
        <item x="8"/>
        <item x="9"/>
        <item x="10"/>
        <item x="11"/>
        <item t="default"/>
      </items>
    </pivotField>
    <pivotField compact="0" showAll="0"/>
    <pivotField compact="0" numFmtId="14" showAll="0">
      <items count="13">
        <item x="0"/>
        <item x="1"/>
        <item x="2"/>
        <item x="3"/>
        <item x="4"/>
        <item x="5"/>
        <item x="6"/>
        <item x="7"/>
        <item x="8"/>
        <item x="9"/>
        <item x="10"/>
        <item x="11"/>
        <item t="default"/>
      </items>
    </pivotField>
    <pivotField axis="axisRow" compact="0" showAll="0">
      <items count="4">
        <item x="0"/>
        <item x="1"/>
        <item x="2"/>
        <item t="default"/>
      </items>
    </pivotField>
    <pivotField dataField="1" compact="0" showAll="0"/>
    <pivotField compact="0" showAll="0"/>
    <pivotField compact="0" showAll="0"/>
    <pivotField axis="axisRow" compact="0" showAll="0">
      <items count="3">
        <item x="1"/>
        <item x="0"/>
        <item t="default"/>
      </items>
    </pivotField>
    <pivotField compact="0" showAll="0"/>
    <pivotField compact="0" showAll="0"/>
    <pivotField compact="0" showAll="0">
      <items count="5">
        <item x="0"/>
        <item x="1"/>
        <item x="2"/>
        <item x="3"/>
        <item t="default"/>
      </items>
    </pivotField>
  </pivotFields>
  <rowFields count="2">
    <field x="4"/>
    <field x="8"/>
  </rowFields>
  <rowItems count="10">
    <i>
      <x/>
    </i>
    <i r="1">
      <x/>
    </i>
    <i r="1">
      <x v="1"/>
    </i>
    <i>
      <x v="1"/>
    </i>
    <i r="1">
      <x/>
    </i>
    <i r="1">
      <x v="1"/>
    </i>
    <i>
      <x v="2"/>
    </i>
    <i r="1">
      <x/>
    </i>
    <i r="1">
      <x v="1"/>
    </i>
    <i t="grand">
      <x/>
    </i>
  </rowItems>
  <colItems count="1">
    <i/>
  </colItems>
  <dataFields count="1">
    <dataField name="Sum of Amount, $" fld="5" baseField="0" baseItem="0"/>
  </dataFields>
  <formats count="7">
    <format dxfId="358">
      <pivotArea grandRow="1" outline="0" collapsedLevelsAreSubtotals="1" fieldPosition="0"/>
    </format>
    <format dxfId="287">
      <pivotArea fieldPosition="0">
        <references count="1">
          <reference field="4" count="1">
            <x v="0"/>
          </reference>
        </references>
      </pivotArea>
    </format>
    <format dxfId="286">
      <pivotArea fieldPosition="0">
        <references count="2">
          <reference field="4" count="1" selected="0">
            <x v="0"/>
          </reference>
          <reference field="8" count="0"/>
        </references>
      </pivotArea>
    </format>
    <format dxfId="285">
      <pivotArea fieldPosition="0">
        <references count="1">
          <reference field="4" count="1">
            <x v="1"/>
          </reference>
        </references>
      </pivotArea>
    </format>
    <format dxfId="284">
      <pivotArea fieldPosition="0">
        <references count="2">
          <reference field="4" count="1" selected="0">
            <x v="1"/>
          </reference>
          <reference field="8" count="0"/>
        </references>
      </pivotArea>
    </format>
    <format dxfId="283">
      <pivotArea fieldPosition="0">
        <references count="1">
          <reference field="4" count="1">
            <x v="2"/>
          </reference>
        </references>
      </pivotArea>
    </format>
    <format dxfId="282">
      <pivotArea fieldPosition="0">
        <references count="2">
          <reference field="4" count="1" selected="0">
            <x v="2"/>
          </reference>
          <reference field="8" count="0"/>
        </references>
      </pivotArea>
    </format>
  </format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4" count="1" selected="0">
            <x v="0"/>
          </reference>
          <reference field="8" count="1" selected="0">
            <x v="0"/>
          </reference>
        </references>
      </pivotArea>
    </chartFormat>
    <chartFormat chart="0" format="2">
      <pivotArea type="data" outline="0" fieldPosition="0">
        <references count="3">
          <reference field="4294967294" count="1" selected="0">
            <x v="0"/>
          </reference>
          <reference field="4" count="1" selected="0">
            <x v="0"/>
          </reference>
          <reference field="8" count="1" selected="0">
            <x v="1"/>
          </reference>
        </references>
      </pivotArea>
    </chartFormat>
    <chartFormat chart="0" format="3">
      <pivotArea type="data" outline="0" fieldPosition="0">
        <references count="3">
          <reference field="4294967294" count="1" selected="0">
            <x v="0"/>
          </reference>
          <reference field="4" count="1" selected="0">
            <x v="1"/>
          </reference>
          <reference field="8" count="1" selected="0">
            <x v="0"/>
          </reference>
        </references>
      </pivotArea>
    </chartFormat>
    <chartFormat chart="0" format="4">
      <pivotArea type="data" outline="0" fieldPosition="0">
        <references count="3">
          <reference field="4294967294" count="1" selected="0">
            <x v="0"/>
          </reference>
          <reference field="4" count="1" selected="0">
            <x v="1"/>
          </reference>
          <reference field="8" count="1" selected="0">
            <x v="1"/>
          </reference>
        </references>
      </pivotArea>
    </chartFormat>
    <chartFormat chart="0" format="5">
      <pivotArea type="data" outline="0" fieldPosition="0">
        <references count="3">
          <reference field="4294967294" count="1" selected="0">
            <x v="0"/>
          </reference>
          <reference field="4" count="1" selected="0">
            <x v="2"/>
          </reference>
          <reference field="8" count="1" selected="0">
            <x v="0"/>
          </reference>
        </references>
      </pivotArea>
    </chartFormat>
    <chartFormat chart="0" format="6">
      <pivotArea type="data" outline="0" fieldPosition="0">
        <references count="3">
          <reference field="4294967294" count="1" selected="0">
            <x v="0"/>
          </reference>
          <reference field="4" count="1" selected="0">
            <x v="2"/>
          </reference>
          <reference field="8" count="1" selected="0">
            <x v="1"/>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3">
          <reference field="4294967294" count="1" selected="0">
            <x v="0"/>
          </reference>
          <reference field="4" count="1" selected="0">
            <x v="0"/>
          </reference>
          <reference field="8" count="1" selected="0">
            <x v="0"/>
          </reference>
        </references>
      </pivotArea>
    </chartFormat>
    <chartFormat chart="3" format="16">
      <pivotArea type="data" outline="0" fieldPosition="0">
        <references count="3">
          <reference field="4294967294" count="1" selected="0">
            <x v="0"/>
          </reference>
          <reference field="4" count="1" selected="0">
            <x v="0"/>
          </reference>
          <reference field="8" count="1" selected="0">
            <x v="1"/>
          </reference>
        </references>
      </pivotArea>
    </chartFormat>
    <chartFormat chart="3" format="17">
      <pivotArea type="data" outline="0" fieldPosition="0">
        <references count="3">
          <reference field="4294967294" count="1" selected="0">
            <x v="0"/>
          </reference>
          <reference field="4" count="1" selected="0">
            <x v="1"/>
          </reference>
          <reference field="8" count="1" selected="0">
            <x v="0"/>
          </reference>
        </references>
      </pivotArea>
    </chartFormat>
    <chartFormat chart="3" format="18">
      <pivotArea type="data" outline="0" fieldPosition="0">
        <references count="3">
          <reference field="4294967294" count="1" selected="0">
            <x v="0"/>
          </reference>
          <reference field="4" count="1" selected="0">
            <x v="1"/>
          </reference>
          <reference field="8" count="1" selected="0">
            <x v="1"/>
          </reference>
        </references>
      </pivotArea>
    </chartFormat>
    <chartFormat chart="3" format="19">
      <pivotArea type="data" outline="0" fieldPosition="0">
        <references count="3">
          <reference field="4294967294" count="1" selected="0">
            <x v="0"/>
          </reference>
          <reference field="4" count="1" selected="0">
            <x v="2"/>
          </reference>
          <reference field="8" count="1" selected="0">
            <x v="0"/>
          </reference>
        </references>
      </pivotArea>
    </chartFormat>
    <chartFormat chart="3" format="20">
      <pivotArea type="data" outline="0" fieldPosition="0">
        <references count="3">
          <reference field="4294967294" count="1" selected="0">
            <x v="0"/>
          </reference>
          <reference field="4" count="1" selected="0">
            <x v="2"/>
          </reference>
          <reference field="8" count="1" selected="0">
            <x v="1"/>
          </reference>
        </references>
      </pivotArea>
    </chartFormat>
  </chartFormats>
  <pivotTableStyleInfo name="PivotStyleLight16" showRowHeaders="1" showColHeaders="1" showRowStripes="0" showColStripes="0" showLastColumn="1"/>
  <filters count="1">
    <filter fld="3" type="dateBetween" evalOrder="-1" id="113"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7139C1-AEC6-495E-8FBF-C5AECD61167F}" name="PivotTable7" cacheId="116"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7">
  <location ref="A3:C13" firstHeaderRow="1" firstDataRow="1" firstDataCol="2"/>
  <pivotFields count="12">
    <pivotField compact="0" showAll="0"/>
    <pivotField compact="0" showAll="0">
      <items count="13">
        <item x="0"/>
        <item x="1"/>
        <item x="2"/>
        <item x="3"/>
        <item x="4"/>
        <item x="5"/>
        <item x="6"/>
        <item x="7"/>
        <item x="8"/>
        <item x="9"/>
        <item x="10"/>
        <item x="11"/>
        <item t="default"/>
      </items>
    </pivotField>
    <pivotField compact="0" showAll="0"/>
    <pivotField compact="0" numFmtId="14" showAll="0">
      <items count="13">
        <item x="0"/>
        <item x="1"/>
        <item x="2"/>
        <item x="3"/>
        <item x="4"/>
        <item x="5"/>
        <item x="6"/>
        <item x="7"/>
        <item x="8"/>
        <item x="9"/>
        <item x="10"/>
        <item x="11"/>
        <item t="default"/>
      </items>
    </pivotField>
    <pivotField axis="axisRow" compact="0" showAll="0">
      <items count="4">
        <item x="0"/>
        <item x="1"/>
        <item x="2"/>
        <item t="default"/>
      </items>
    </pivotField>
    <pivotField dataField="1" compact="0" showAll="0"/>
    <pivotField compact="0" showAll="0"/>
    <pivotField compact="0" showAll="0"/>
    <pivotField axis="axisRow" compact="0" showAll="0">
      <items count="3">
        <item x="1"/>
        <item x="0"/>
        <item t="default"/>
      </items>
    </pivotField>
    <pivotField compact="0" showAll="0"/>
    <pivotField compact="0" showAll="0"/>
    <pivotField compact="0" showAll="0">
      <items count="5">
        <item x="0"/>
        <item x="1"/>
        <item x="2"/>
        <item x="3"/>
        <item t="default"/>
      </items>
    </pivotField>
  </pivotFields>
  <rowFields count="2">
    <field x="4"/>
    <field x="8"/>
  </rowFields>
  <rowItems count="10">
    <i>
      <x/>
    </i>
    <i r="1">
      <x/>
    </i>
    <i r="1">
      <x v="1"/>
    </i>
    <i>
      <x v="1"/>
    </i>
    <i r="1">
      <x/>
    </i>
    <i r="1">
      <x v="1"/>
    </i>
    <i>
      <x v="2"/>
    </i>
    <i r="1">
      <x/>
    </i>
    <i r="1">
      <x v="1"/>
    </i>
    <i t="grand">
      <x/>
    </i>
  </rowItems>
  <colItems count="1">
    <i/>
  </colItems>
  <dataFields count="1">
    <dataField name="Sum of Amount, $" fld="5" baseField="0" baseItem="0"/>
  </dataFields>
  <formats count="7">
    <format dxfId="332">
      <pivotArea fieldPosition="0">
        <references count="1">
          <reference field="4" count="1">
            <x v="0"/>
          </reference>
        </references>
      </pivotArea>
    </format>
    <format dxfId="333">
      <pivotArea fieldPosition="0">
        <references count="1">
          <reference field="4" count="1">
            <x v="1"/>
          </reference>
        </references>
      </pivotArea>
    </format>
    <format dxfId="334">
      <pivotArea fieldPosition="0">
        <references count="1">
          <reference field="4" count="1">
            <x v="2"/>
          </reference>
        </references>
      </pivotArea>
    </format>
    <format dxfId="335">
      <pivotArea fieldPosition="0">
        <references count="2">
          <reference field="4" count="1" selected="0">
            <x v="0"/>
          </reference>
          <reference field="8" count="0"/>
        </references>
      </pivotArea>
    </format>
    <format dxfId="336">
      <pivotArea fieldPosition="0">
        <references count="2">
          <reference field="4" count="1" selected="0">
            <x v="1"/>
          </reference>
          <reference field="8" count="0"/>
        </references>
      </pivotArea>
    </format>
    <format dxfId="337">
      <pivotArea fieldPosition="0">
        <references count="2">
          <reference field="4" count="1" selected="0">
            <x v="2"/>
          </reference>
          <reference field="8" count="0"/>
        </references>
      </pivotArea>
    </format>
    <format dxfId="338">
      <pivotArea grandRow="1"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4" count="1" selected="0">
            <x v="0"/>
          </reference>
          <reference field="8" count="1" selected="0">
            <x v="0"/>
          </reference>
        </references>
      </pivotArea>
    </chartFormat>
    <chartFormat chart="0" format="2">
      <pivotArea type="data" outline="0" fieldPosition="0">
        <references count="3">
          <reference field="4294967294" count="1" selected="0">
            <x v="0"/>
          </reference>
          <reference field="4" count="1" selected="0">
            <x v="0"/>
          </reference>
          <reference field="8" count="1" selected="0">
            <x v="1"/>
          </reference>
        </references>
      </pivotArea>
    </chartFormat>
    <chartFormat chart="0" format="3">
      <pivotArea type="data" outline="0" fieldPosition="0">
        <references count="3">
          <reference field="4294967294" count="1" selected="0">
            <x v="0"/>
          </reference>
          <reference field="4" count="1" selected="0">
            <x v="1"/>
          </reference>
          <reference field="8" count="1" selected="0">
            <x v="0"/>
          </reference>
        </references>
      </pivotArea>
    </chartFormat>
    <chartFormat chart="0" format="4">
      <pivotArea type="data" outline="0" fieldPosition="0">
        <references count="3">
          <reference field="4294967294" count="1" selected="0">
            <x v="0"/>
          </reference>
          <reference field="4" count="1" selected="0">
            <x v="1"/>
          </reference>
          <reference field="8" count="1" selected="0">
            <x v="1"/>
          </reference>
        </references>
      </pivotArea>
    </chartFormat>
    <chartFormat chart="0" format="5">
      <pivotArea type="data" outline="0" fieldPosition="0">
        <references count="3">
          <reference field="4294967294" count="1" selected="0">
            <x v="0"/>
          </reference>
          <reference field="4" count="1" selected="0">
            <x v="2"/>
          </reference>
          <reference field="8" count="1" selected="0">
            <x v="0"/>
          </reference>
        </references>
      </pivotArea>
    </chartFormat>
    <chartFormat chart="0" format="6">
      <pivotArea type="data" outline="0" fieldPosition="0">
        <references count="3">
          <reference field="4294967294" count="1" selected="0">
            <x v="0"/>
          </reference>
          <reference field="4" count="1" selected="0">
            <x v="2"/>
          </reference>
          <reference field="8" count="1" selected="0">
            <x v="1"/>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3">
          <reference field="4294967294" count="1" selected="0">
            <x v="0"/>
          </reference>
          <reference field="4" count="1" selected="0">
            <x v="0"/>
          </reference>
          <reference field="8" count="1" selected="0">
            <x v="0"/>
          </reference>
        </references>
      </pivotArea>
    </chartFormat>
    <chartFormat chart="3" format="16">
      <pivotArea type="data" outline="0" fieldPosition="0">
        <references count="3">
          <reference field="4294967294" count="1" selected="0">
            <x v="0"/>
          </reference>
          <reference field="4" count="1" selected="0">
            <x v="0"/>
          </reference>
          <reference field="8" count="1" selected="0">
            <x v="1"/>
          </reference>
        </references>
      </pivotArea>
    </chartFormat>
    <chartFormat chart="3" format="17">
      <pivotArea type="data" outline="0" fieldPosition="0">
        <references count="3">
          <reference field="4294967294" count="1" selected="0">
            <x v="0"/>
          </reference>
          <reference field="4" count="1" selected="0">
            <x v="1"/>
          </reference>
          <reference field="8" count="1" selected="0">
            <x v="0"/>
          </reference>
        </references>
      </pivotArea>
    </chartFormat>
    <chartFormat chart="3" format="18">
      <pivotArea type="data" outline="0" fieldPosition="0">
        <references count="3">
          <reference field="4294967294" count="1" selected="0">
            <x v="0"/>
          </reference>
          <reference field="4" count="1" selected="0">
            <x v="1"/>
          </reference>
          <reference field="8" count="1" selected="0">
            <x v="1"/>
          </reference>
        </references>
      </pivotArea>
    </chartFormat>
    <chartFormat chart="3" format="19">
      <pivotArea type="data" outline="0" fieldPosition="0">
        <references count="3">
          <reference field="4294967294" count="1" selected="0">
            <x v="0"/>
          </reference>
          <reference field="4" count="1" selected="0">
            <x v="2"/>
          </reference>
          <reference field="8" count="1" selected="0">
            <x v="0"/>
          </reference>
        </references>
      </pivotArea>
    </chartFormat>
    <chartFormat chart="3" format="20">
      <pivotArea type="data" outline="0" fieldPosition="0">
        <references count="3">
          <reference field="4294967294" count="1" selected="0">
            <x v="0"/>
          </reference>
          <reference field="4" count="1" selected="0">
            <x v="2"/>
          </reference>
          <reference field="8" count="1" selected="0">
            <x v="1"/>
          </reference>
        </references>
      </pivotArea>
    </chartFormat>
  </chartFormats>
  <pivotTableStyleInfo name="PivotStyleLight16" showRowHeaders="1" showColHeaders="1" showRowStripes="0" showColStripes="0" showLastColumn="1"/>
  <filters count="1">
    <filter fld="3" type="dateBetween" evalOrder="-1" id="114"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42ECB7-C4CE-43AD-B1C0-110A19308B59}" name="Rev_Quar_Mon_Amount" cacheId="116"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2">
  <location ref="A3:D38" firstHeaderRow="1" firstDataRow="1" firstDataCol="3"/>
  <pivotFields count="12">
    <pivotField compact="0" showAll="0"/>
    <pivotField axis="axisRow" compact="0" showAll="0">
      <items count="13">
        <item x="0"/>
        <item x="1"/>
        <item x="2"/>
        <item x="3"/>
        <item x="4"/>
        <item x="5"/>
        <item x="6"/>
        <item x="7"/>
        <item x="8"/>
        <item x="9"/>
        <item x="10"/>
        <item x="11"/>
        <item t="default"/>
      </items>
    </pivotField>
    <pivotField compact="0" showAll="0"/>
    <pivotField compact="0" numFmtId="14" showAll="0">
      <items count="13">
        <item x="0"/>
        <item x="1"/>
        <item x="2"/>
        <item x="3"/>
        <item x="4"/>
        <item x="5"/>
        <item x="6"/>
        <item x="7"/>
        <item x="8"/>
        <item x="9"/>
        <item x="10"/>
        <item x="11"/>
        <item t="default"/>
      </items>
    </pivotField>
    <pivotField compact="0" showAll="0">
      <items count="4">
        <item x="0"/>
        <item x="1"/>
        <item x="2"/>
        <item t="default"/>
      </items>
    </pivotField>
    <pivotField dataField="1" compact="0" showAll="0"/>
    <pivotField compact="0" showAll="0"/>
    <pivotField compact="0" showAll="0"/>
    <pivotField axis="axisRow" compact="0" showAll="0">
      <items count="3">
        <item x="1"/>
        <item x="0"/>
        <item t="default"/>
      </items>
    </pivotField>
    <pivotField compact="0" showAll="0"/>
    <pivotField compact="0" showAll="0"/>
    <pivotField name="Quarter" axis="axisRow" compact="0" showAll="0">
      <items count="5">
        <item n="1st Quarter" x="0"/>
        <item n="2nd Quarter" x="1"/>
        <item n="3rd Quarter" x="2"/>
        <item n="4th Quarter" x="3"/>
        <item t="default"/>
      </items>
    </pivotField>
  </pivotFields>
  <rowFields count="3">
    <field x="8"/>
    <field x="11"/>
    <field x="1"/>
  </rowFields>
  <rowItems count="35">
    <i>
      <x/>
    </i>
    <i r="1">
      <x/>
    </i>
    <i r="2">
      <x/>
    </i>
    <i r="2">
      <x v="1"/>
    </i>
    <i r="2">
      <x v="2"/>
    </i>
    <i r="1">
      <x v="1"/>
    </i>
    <i r="2">
      <x v="3"/>
    </i>
    <i r="2">
      <x v="4"/>
    </i>
    <i r="2">
      <x v="5"/>
    </i>
    <i r="1">
      <x v="2"/>
    </i>
    <i r="2">
      <x v="6"/>
    </i>
    <i r="2">
      <x v="7"/>
    </i>
    <i r="2">
      <x v="8"/>
    </i>
    <i r="1">
      <x v="3"/>
    </i>
    <i r="2">
      <x v="9"/>
    </i>
    <i r="2">
      <x v="10"/>
    </i>
    <i r="2">
      <x v="11"/>
    </i>
    <i>
      <x v="1"/>
    </i>
    <i r="1">
      <x/>
    </i>
    <i r="2">
      <x/>
    </i>
    <i r="2">
      <x v="1"/>
    </i>
    <i r="2">
      <x v="2"/>
    </i>
    <i r="1">
      <x v="1"/>
    </i>
    <i r="2">
      <x v="3"/>
    </i>
    <i r="2">
      <x v="4"/>
    </i>
    <i r="2">
      <x v="5"/>
    </i>
    <i r="1">
      <x v="2"/>
    </i>
    <i r="2">
      <x v="6"/>
    </i>
    <i r="2">
      <x v="7"/>
    </i>
    <i r="2">
      <x v="8"/>
    </i>
    <i r="1">
      <x v="3"/>
    </i>
    <i r="2">
      <x v="9"/>
    </i>
    <i r="2">
      <x v="10"/>
    </i>
    <i r="2">
      <x v="11"/>
    </i>
    <i t="grand">
      <x/>
    </i>
  </rowItems>
  <colItems count="1">
    <i/>
  </colItems>
  <dataFields count="1">
    <dataField name="Sum of Amount, $" fld="5" baseField="0" baseItem="0"/>
  </dataFields>
  <formats count="19">
    <format dxfId="357">
      <pivotArea grandRow="1" outline="0" collapsedLevelsAreSubtotals="1" fieldPosition="0"/>
    </format>
    <format dxfId="356">
      <pivotArea fieldPosition="0">
        <references count="1">
          <reference field="8" count="1">
            <x v="0"/>
          </reference>
        </references>
      </pivotArea>
    </format>
    <format dxfId="355">
      <pivotArea fieldPosition="0">
        <references count="2">
          <reference field="8" count="1" selected="0">
            <x v="0"/>
          </reference>
          <reference field="11" count="1">
            <x v="0"/>
          </reference>
        </references>
      </pivotArea>
    </format>
    <format dxfId="354">
      <pivotArea fieldPosition="0">
        <references count="3">
          <reference field="1" count="3">
            <x v="0"/>
            <x v="1"/>
            <x v="2"/>
          </reference>
          <reference field="8" count="1" selected="0">
            <x v="0"/>
          </reference>
          <reference field="11" count="1" selected="0">
            <x v="0"/>
          </reference>
        </references>
      </pivotArea>
    </format>
    <format dxfId="353">
      <pivotArea fieldPosition="0">
        <references count="2">
          <reference field="8" count="1" selected="0">
            <x v="0"/>
          </reference>
          <reference field="11" count="1">
            <x v="1"/>
          </reference>
        </references>
      </pivotArea>
    </format>
    <format dxfId="352">
      <pivotArea fieldPosition="0">
        <references count="3">
          <reference field="1" count="3">
            <x v="3"/>
            <x v="4"/>
            <x v="5"/>
          </reference>
          <reference field="8" count="1" selected="0">
            <x v="0"/>
          </reference>
          <reference field="11" count="1" selected="0">
            <x v="1"/>
          </reference>
        </references>
      </pivotArea>
    </format>
    <format dxfId="351">
      <pivotArea fieldPosition="0">
        <references count="2">
          <reference field="8" count="1" selected="0">
            <x v="0"/>
          </reference>
          <reference field="11" count="1">
            <x v="2"/>
          </reference>
        </references>
      </pivotArea>
    </format>
    <format dxfId="350">
      <pivotArea fieldPosition="0">
        <references count="3">
          <reference field="1" count="3">
            <x v="6"/>
            <x v="7"/>
            <x v="8"/>
          </reference>
          <reference field="8" count="1" selected="0">
            <x v="0"/>
          </reference>
          <reference field="11" count="1" selected="0">
            <x v="2"/>
          </reference>
        </references>
      </pivotArea>
    </format>
    <format dxfId="349">
      <pivotArea fieldPosition="0">
        <references count="2">
          <reference field="8" count="1" selected="0">
            <x v="0"/>
          </reference>
          <reference field="11" count="1">
            <x v="3"/>
          </reference>
        </references>
      </pivotArea>
    </format>
    <format dxfId="348">
      <pivotArea fieldPosition="0">
        <references count="3">
          <reference field="1" count="3">
            <x v="9"/>
            <x v="10"/>
            <x v="11"/>
          </reference>
          <reference field="8" count="1" selected="0">
            <x v="0"/>
          </reference>
          <reference field="11" count="1" selected="0">
            <x v="3"/>
          </reference>
        </references>
      </pivotArea>
    </format>
    <format dxfId="347">
      <pivotArea fieldPosition="0">
        <references count="1">
          <reference field="8" count="1">
            <x v="1"/>
          </reference>
        </references>
      </pivotArea>
    </format>
    <format dxfId="346">
      <pivotArea fieldPosition="0">
        <references count="2">
          <reference field="8" count="1" selected="0">
            <x v="1"/>
          </reference>
          <reference field="11" count="1">
            <x v="0"/>
          </reference>
        </references>
      </pivotArea>
    </format>
    <format dxfId="345">
      <pivotArea fieldPosition="0">
        <references count="3">
          <reference field="1" count="3">
            <x v="0"/>
            <x v="1"/>
            <x v="2"/>
          </reference>
          <reference field="8" count="1" selected="0">
            <x v="1"/>
          </reference>
          <reference field="11" count="1" selected="0">
            <x v="0"/>
          </reference>
        </references>
      </pivotArea>
    </format>
    <format dxfId="344">
      <pivotArea fieldPosition="0">
        <references count="2">
          <reference field="8" count="1" selected="0">
            <x v="1"/>
          </reference>
          <reference field="11" count="1">
            <x v="1"/>
          </reference>
        </references>
      </pivotArea>
    </format>
    <format dxfId="343">
      <pivotArea fieldPosition="0">
        <references count="3">
          <reference field="1" count="3">
            <x v="3"/>
            <x v="4"/>
            <x v="5"/>
          </reference>
          <reference field="8" count="1" selected="0">
            <x v="1"/>
          </reference>
          <reference field="11" count="1" selected="0">
            <x v="1"/>
          </reference>
        </references>
      </pivotArea>
    </format>
    <format dxfId="342">
      <pivotArea fieldPosition="0">
        <references count="2">
          <reference field="8" count="1" selected="0">
            <x v="1"/>
          </reference>
          <reference field="11" count="1">
            <x v="2"/>
          </reference>
        </references>
      </pivotArea>
    </format>
    <format dxfId="341">
      <pivotArea fieldPosition="0">
        <references count="3">
          <reference field="1" count="3">
            <x v="6"/>
            <x v="7"/>
            <x v="8"/>
          </reference>
          <reference field="8" count="1" selected="0">
            <x v="1"/>
          </reference>
          <reference field="11" count="1" selected="0">
            <x v="2"/>
          </reference>
        </references>
      </pivotArea>
    </format>
    <format dxfId="340">
      <pivotArea fieldPosition="0">
        <references count="2">
          <reference field="8" count="1" selected="0">
            <x v="1"/>
          </reference>
          <reference field="11" count="1">
            <x v="3"/>
          </reference>
        </references>
      </pivotArea>
    </format>
    <format dxfId="339">
      <pivotArea fieldPosition="0">
        <references count="3">
          <reference field="1" count="3">
            <x v="9"/>
            <x v="10"/>
            <x v="11"/>
          </reference>
          <reference field="8" count="1" selected="0">
            <x v="1"/>
          </reference>
          <reference field="11" count="1" selected="0">
            <x v="3"/>
          </reference>
        </references>
      </pivotArea>
    </format>
  </formats>
  <chartFormats count="1">
    <chartFormat chart="6"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dateBetween" evalOrder="-1" id="113"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039FB7-2399-49B0-9412-0787D59C8065}" name="PivotTable16" cacheId="505"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8" firstHeaderRow="1" firstDataRow="1" firstDataCol="1"/>
  <pivotFields count="3">
    <pivotField axis="axisRow" compact="0" allDrilled="1" showAll="0" dataSourceSort="1" defaultSubtotal="0" defaultAttributeDrillState="1">
      <items count="4">
        <item x="0"/>
        <item x="1"/>
        <item x="2"/>
        <item x="3"/>
      </items>
    </pivotField>
    <pivotField dataField="1" compact="0" showAll="0" defaultSubtotal="0"/>
    <pivotField compact="0"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Amount, $" fld="1" baseField="0" baseItem="0" numFmtId="165"/>
  </dataFields>
  <formats count="12">
    <format dxfId="328">
      <pivotArea type="all" dataOnly="0" outline="0" fieldPosition="0"/>
    </format>
    <format dxfId="327">
      <pivotArea outline="0" collapsedLevelsAreSubtotals="1" fieldPosition="0"/>
    </format>
    <format dxfId="326">
      <pivotArea field="0" type="button" dataOnly="0" labelOnly="1" outline="0" axis="axisRow" fieldPosition="0"/>
    </format>
    <format dxfId="325">
      <pivotArea dataOnly="0" labelOnly="1" fieldPosition="0">
        <references count="1">
          <reference field="0" count="0"/>
        </references>
      </pivotArea>
    </format>
    <format dxfId="324">
      <pivotArea dataOnly="0" labelOnly="1" grandRow="1" outline="0" fieldPosition="0"/>
    </format>
    <format dxfId="323">
      <pivotArea dataOnly="0" labelOnly="1" outline="0" axis="axisValues" fieldPosition="0"/>
    </format>
    <format dxfId="322">
      <pivotArea type="all" dataOnly="0" outline="0" fieldPosition="0"/>
    </format>
    <format dxfId="321">
      <pivotArea outline="0" collapsedLevelsAreSubtotals="1" fieldPosition="0"/>
    </format>
    <format dxfId="320">
      <pivotArea field="0" type="button" dataOnly="0" labelOnly="1" outline="0" axis="axisRow" fieldPosition="0"/>
    </format>
    <format dxfId="319">
      <pivotArea dataOnly="0" labelOnly="1" outline="0" fieldPosition="0">
        <references count="1">
          <reference field="0" count="0"/>
        </references>
      </pivotArea>
    </format>
    <format dxfId="318">
      <pivotArea dataOnly="0" labelOnly="1" grandRow="1" outline="0" fieldPosition="0"/>
    </format>
    <format dxfId="317">
      <pivotArea dataOnly="0" labelOnly="1" outline="0" axis="axisValues" fieldPosition="0"/>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Medium4"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nyx Data - DataDNA Dataset Challenge - Business Financial Dataset - August 2024.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F463B3-A7A8-449F-8F70-6458A0144636}" name="Dayoftheweek" cacheId="4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2">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Sum of Amount, $" fld="1"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nyx Data - DataDNA Dataset Challenge - Business Financial Dataset - August 2024.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E550304-7162-40B9-B1E8-0561B32B001F}" name="PivotTable15" cacheId="11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P2:R19" firstHeaderRow="1" firstDataRow="1" firstDataCol="0"/>
  <pivotFields count="12">
    <pivotField showAll="0"/>
    <pivotField showAll="0">
      <items count="13">
        <item x="0"/>
        <item x="1"/>
        <item x="2"/>
        <item x="3"/>
        <item x="4"/>
        <item x="5"/>
        <item x="6"/>
        <item x="7"/>
        <item x="8"/>
        <item x="9"/>
        <item x="10"/>
        <item x="11"/>
        <item t="default"/>
      </items>
    </pivotField>
    <pivotField showAll="0"/>
    <pivotField numFmtId="14" showAll="0">
      <items count="13">
        <item x="0"/>
        <item x="1"/>
        <item x="2"/>
        <item x="3"/>
        <item x="4"/>
        <item x="5"/>
        <item x="6"/>
        <item x="7"/>
        <item x="8"/>
        <item x="9"/>
        <item x="10"/>
        <item x="11"/>
        <item t="default"/>
      </items>
    </pivotField>
    <pivotField showAll="0">
      <items count="4">
        <item x="0"/>
        <item x="1"/>
        <item x="2"/>
        <item t="default"/>
      </items>
    </pivotField>
    <pivotField showAll="0"/>
    <pivotField showAll="0"/>
    <pivotField showAll="0"/>
    <pivotField showAll="0"/>
    <pivotField showAll="0"/>
    <pivotField showAll="0"/>
    <pivotField showAll="0">
      <items count="5">
        <item x="0"/>
        <item x="1"/>
        <item x="2"/>
        <item x="3"/>
        <item t="default"/>
      </items>
    </pivotField>
  </pivotFields>
  <pivotTableStyleInfo name="PivotStyleLight16" showRowHeaders="1" showColHeaders="1" showRowStripes="0" showColStripes="0" showLastColumn="1"/>
  <filters count="1">
    <filter fld="3" type="dateBetween" evalOrder="-1" id="112"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CFF998F-1EA0-45B6-BD78-4BE33EFF222B}" name="PivotTable10"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N4:O9" firstHeaderRow="1" firstDataRow="1" firstDataCol="1"/>
  <pivotFields count="11">
    <pivotField showAll="0" defaultSubtotal="0"/>
    <pivotField showAll="0" defaultSubtotal="0"/>
    <pivotField showAll="0" defaultSubtotal="0"/>
    <pivotField numFmtId="14" showAll="0" defaultSubtotal="0"/>
    <pivotField showAll="0" defaultSubtotal="0"/>
    <pivotField showAll="0" defaultSubtotal="0"/>
    <pivotField showAll="0" defaultSubtotal="0"/>
    <pivotField dataField="1" showAll="0" defaultSubtotal="0"/>
    <pivotField axis="axisRow" showAll="0" sortType="de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pivotField axis="axisRow" showAll="0" defaultSubtotal="0">
      <items count="1">
        <item x="0"/>
      </items>
    </pivotField>
  </pivotFields>
  <rowFields count="2">
    <field x="10"/>
    <field x="8"/>
  </rowFields>
  <rowItems count="5">
    <i>
      <x/>
    </i>
    <i r="1">
      <x v="2"/>
    </i>
    <i r="1">
      <x/>
    </i>
    <i r="1">
      <x v="1"/>
    </i>
    <i t="grand">
      <x/>
    </i>
  </rowItems>
  <colItems count="1">
    <i/>
  </colItems>
  <dataFields count="1">
    <dataField name="Sum of Amount, $" fld="7" baseField="0" baseItem="0"/>
  </dataFields>
  <formats count="11">
    <format dxfId="398">
      <pivotArea fieldPosition="0">
        <references count="1">
          <reference field="8" count="1">
            <x v="2"/>
          </reference>
        </references>
      </pivotArea>
    </format>
    <format dxfId="397">
      <pivotArea fieldPosition="0">
        <references count="1">
          <reference field="8" count="1">
            <x v="0"/>
          </reference>
        </references>
      </pivotArea>
    </format>
    <format dxfId="396">
      <pivotArea fieldPosition="0">
        <references count="1">
          <reference field="8" count="1">
            <x v="1"/>
          </reference>
        </references>
      </pivotArea>
    </format>
    <format dxfId="395">
      <pivotArea grandRow="1" outline="0" collapsedLevelsAreSubtotals="1" fieldPosition="0"/>
    </format>
    <format dxfId="394">
      <pivotArea fieldPosition="0">
        <references count="1">
          <reference field="8" count="0"/>
        </references>
      </pivotArea>
    </format>
    <format dxfId="393">
      <pivotArea dataOnly="0" labelOnly="1" outline="0" fieldPosition="0">
        <references count="1">
          <reference field="8" count="0"/>
        </references>
      </pivotArea>
    </format>
    <format dxfId="392">
      <pivotArea field="8" type="button" dataOnly="0" labelOnly="1" outline="0" axis="axisRow" fieldPosition="1"/>
    </format>
    <format dxfId="391">
      <pivotArea dataOnly="0" outline="0" axis="axisValues" fieldPosition="0"/>
    </format>
    <format dxfId="390">
      <pivotArea dataOnly="0" labelOnly="1" grandRow="1" outline="0" fieldPosition="0"/>
    </format>
    <format dxfId="389">
      <pivotArea grandRow="1" outline="0" collapsedLevelsAreSubtotals="1" fieldPosition="0"/>
    </format>
    <format dxfId="383">
      <pivotArea grandRow="1" outline="0" collapsedLevelsAreSubtotals="1" fieldPosition="0"/>
    </format>
  </formats>
  <chartFormats count="7">
    <chartFormat chart="2" format="0" series="1">
      <pivotArea type="data" outline="0" fieldPosition="0">
        <references count="1">
          <reference field="4294967294" count="1" selected="0">
            <x v="0"/>
          </reference>
        </references>
      </pivotArea>
    </chartFormat>
    <chartFormat chart="2" format="1">
      <pivotArea type="data" outline="0" fieldPosition="0">
        <references count="3">
          <reference field="4294967294" count="1" selected="0">
            <x v="0"/>
          </reference>
          <reference field="8" count="1" selected="0">
            <x v="2"/>
          </reference>
          <reference field="10" count="1" selected="0">
            <x v="0"/>
          </reference>
        </references>
      </pivotArea>
    </chartFormat>
    <chartFormat chart="2" format="2">
      <pivotArea type="data" outline="0" fieldPosition="0">
        <references count="3">
          <reference field="4294967294" count="1" selected="0">
            <x v="0"/>
          </reference>
          <reference field="8" count="1" selected="0">
            <x v="1"/>
          </reference>
          <reference field="10"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3">
          <reference field="4294967294" count="1" selected="0">
            <x v="0"/>
          </reference>
          <reference field="8" count="1" selected="0">
            <x v="2"/>
          </reference>
          <reference field="10" count="1" selected="0">
            <x v="0"/>
          </reference>
        </references>
      </pivotArea>
    </chartFormat>
    <chartFormat chart="5" format="9">
      <pivotArea type="data" outline="0" fieldPosition="0">
        <references count="3">
          <reference field="4294967294" count="1" selected="0">
            <x v="0"/>
          </reference>
          <reference field="8" count="1" selected="0">
            <x v="0"/>
          </reference>
          <reference field="10" count="1" selected="0">
            <x v="0"/>
          </reference>
        </references>
      </pivotArea>
    </chartFormat>
    <chartFormat chart="5" format="10">
      <pivotArea type="data" outline="0" fieldPosition="0">
        <references count="3">
          <reference field="4294967294" count="1" selected="0">
            <x v="0"/>
          </reference>
          <reference field="8" count="1" selected="0">
            <x v="1"/>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244452F-29CC-46DA-82F4-C03045E63AFC}" name="PivotTable12" cacheId="502"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O25:P29" firstHeaderRow="1" firstDataRow="1" firstDataCol="1"/>
  <pivotFields count="4">
    <pivotField dataField="1" compact="0" showAll="0" defaultSubtotal="0"/>
    <pivotField compact="0" allDrilled="1" showAll="0" sortType="de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0"/>
            </reference>
          </references>
        </pivotArea>
      </autoSortScope>
    </pivotField>
    <pivotField axis="axisRow" compact="0" allDrilled="1" subtotalTop="0" showAll="0" dataSourceSort="1" defaultSubtotal="0" defaultAttributeDrillState="1">
      <items count="3">
        <item x="0"/>
        <item x="1"/>
        <item x="2"/>
      </items>
    </pivotField>
    <pivotField compact="0" allDrilled="1" subtotalTop="0" showAll="0" dataSourceSort="1" defaultSubtotal="0" defaultAttributeDrillState="1"/>
  </pivotFields>
  <rowFields count="1">
    <field x="2"/>
  </rowFields>
  <rowItems count="4">
    <i>
      <x/>
    </i>
    <i>
      <x v="1"/>
    </i>
    <i>
      <x v="2"/>
    </i>
    <i t="grand">
      <x/>
    </i>
  </rowItems>
  <colItems count="1">
    <i/>
  </colItems>
  <dataFields count="1">
    <dataField name="Sum of Amount, $" fld="0" baseField="0" baseItem="0"/>
  </dataFields>
  <formats count="2">
    <format dxfId="386">
      <pivotArea grandRow="1" outline="0" collapsedLevelsAreSubtotals="1" fieldPosition="0"/>
    </format>
    <format dxfId="385">
      <pivotArea fieldPosition="0">
        <references count="1">
          <reference field="2" count="0"/>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pense_only Table!$B$4:$M$47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F2B76D0-DB5B-4C72-961F-3DF9C8DA69F4}" name="PivotTable11" cacheId="49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5">
  <location ref="O5:Q22" firstHeaderRow="1" firstDataRow="1" firstDataCol="2"/>
  <pivotFields count="4">
    <pivotField dataField="1" compact="0" showAll="0" defaultSubtotal="0"/>
    <pivotField axis="axisRow" compact="0" allDrilled="1" showAll="0" sortType="de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0"/>
            </reference>
          </references>
        </pivotArea>
      </autoSortScope>
    </pivotField>
    <pivotField axis="axisRow" compact="0" allDrilled="1" subtotalTop="0" showAll="0" dataSourceSort="1" defaultSubtotal="0" defaultAttributeDrillState="1">
      <items count="3">
        <item x="0"/>
        <item x="1"/>
        <item x="2"/>
      </items>
    </pivotField>
    <pivotField compact="0" allDrilled="1" subtotalTop="0" showAll="0" dataSourceSort="1" defaultSubtotal="0" defaultAttributeDrillState="1"/>
  </pivotFields>
  <rowFields count="2">
    <field x="2"/>
    <field x="1"/>
  </rowFields>
  <rowItems count="17">
    <i>
      <x/>
    </i>
    <i r="1">
      <x v="3"/>
    </i>
    <i r="1">
      <x v="2"/>
    </i>
    <i r="1">
      <x v="5"/>
    </i>
    <i r="1">
      <x v="4"/>
    </i>
    <i r="1">
      <x v="1"/>
    </i>
    <i r="1">
      <x/>
    </i>
    <i>
      <x v="1"/>
    </i>
    <i r="1">
      <x v="6"/>
    </i>
    <i>
      <x v="2"/>
    </i>
    <i r="1">
      <x v="2"/>
    </i>
    <i r="1">
      <x v="10"/>
    </i>
    <i r="1">
      <x v="11"/>
    </i>
    <i r="1">
      <x v="8"/>
    </i>
    <i r="1">
      <x v="7"/>
    </i>
    <i r="1">
      <x v="9"/>
    </i>
    <i t="grand">
      <x/>
    </i>
  </rowItems>
  <colItems count="1">
    <i/>
  </colItems>
  <dataFields count="1">
    <dataField name="Sum of Amount, $" fld="0" baseField="0" baseItem="0"/>
  </dataFields>
  <formats count="7">
    <format dxfId="388">
      <pivotArea fieldPosition="0">
        <references count="1">
          <reference field="1" count="0"/>
        </references>
      </pivotArea>
    </format>
    <format dxfId="387">
      <pivotArea grandRow="1" outline="0" collapsedLevelsAreSubtotals="1" fieldPosition="0"/>
    </format>
    <format dxfId="296">
      <pivotArea fieldPosition="0">
        <references count="2">
          <reference field="1" count="6">
            <x v="0"/>
            <x v="1"/>
            <x v="2"/>
            <x v="3"/>
            <x v="4"/>
            <x v="5"/>
          </reference>
          <reference field="2" count="1" selected="0">
            <x v="0"/>
          </reference>
        </references>
      </pivotArea>
    </format>
    <format dxfId="295">
      <pivotArea fieldPosition="0">
        <references count="1">
          <reference field="2" count="1">
            <x v="1"/>
          </reference>
        </references>
      </pivotArea>
    </format>
    <format dxfId="294">
      <pivotArea fieldPosition="0">
        <references count="2">
          <reference field="1" count="1">
            <x v="6"/>
          </reference>
          <reference field="2" count="1" selected="0">
            <x v="1"/>
          </reference>
        </references>
      </pivotArea>
    </format>
    <format dxfId="293">
      <pivotArea fieldPosition="0">
        <references count="1">
          <reference field="2" count="1">
            <x v="2"/>
          </reference>
        </references>
      </pivotArea>
    </format>
    <format dxfId="292">
      <pivotArea fieldPosition="0">
        <references count="2">
          <reference field="1" count="6">
            <x v="2"/>
            <x v="7"/>
            <x v="8"/>
            <x v="9"/>
            <x v="10"/>
            <x v="11"/>
          </reference>
          <reference field="2" count="1" selected="0">
            <x v="2"/>
          </reference>
        </references>
      </pivotArea>
    </format>
  </formats>
  <chartFormats count="28">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 count="1" selected="0">
            <x v="0"/>
          </reference>
          <reference field="2" count="1" selected="0">
            <x v="0"/>
          </reference>
        </references>
      </pivotArea>
    </chartFormat>
    <chartFormat chart="0" format="2">
      <pivotArea type="data" outline="0" fieldPosition="0">
        <references count="3">
          <reference field="4294967294" count="1" selected="0">
            <x v="0"/>
          </reference>
          <reference field="1" count="1" selected="0">
            <x v="3"/>
          </reference>
          <reference field="2" count="1" selected="0">
            <x v="0"/>
          </reference>
        </references>
      </pivotArea>
    </chartFormat>
    <chartFormat chart="0" format="3">
      <pivotArea type="data" outline="0" fieldPosition="0">
        <references count="3">
          <reference field="4294967294" count="1" selected="0">
            <x v="0"/>
          </reference>
          <reference field="1" count="1" selected="0">
            <x v="2"/>
          </reference>
          <reference field="2" count="1" selected="0">
            <x v="0"/>
          </reference>
        </references>
      </pivotArea>
    </chartFormat>
    <chartFormat chart="0" format="4">
      <pivotArea type="data" outline="0" fieldPosition="0">
        <references count="3">
          <reference field="4294967294" count="1" selected="0">
            <x v="0"/>
          </reference>
          <reference field="1" count="1" selected="0">
            <x v="5"/>
          </reference>
          <reference field="2" count="1" selected="0">
            <x v="0"/>
          </reference>
        </references>
      </pivotArea>
    </chartFormat>
    <chartFormat chart="0" format="5">
      <pivotArea type="data" outline="0" fieldPosition="0">
        <references count="3">
          <reference field="4294967294" count="1" selected="0">
            <x v="0"/>
          </reference>
          <reference field="1" count="1" selected="0">
            <x v="4"/>
          </reference>
          <reference field="2" count="1" selected="0">
            <x v="0"/>
          </reference>
        </references>
      </pivotArea>
    </chartFormat>
    <chartFormat chart="0" format="6">
      <pivotArea type="data" outline="0" fieldPosition="0">
        <references count="3">
          <reference field="4294967294" count="1" selected="0">
            <x v="0"/>
          </reference>
          <reference field="1" count="1" selected="0">
            <x v="1"/>
          </reference>
          <reference field="2" count="1" selected="0">
            <x v="0"/>
          </reference>
        </references>
      </pivotArea>
    </chartFormat>
    <chartFormat chart="0" format="7">
      <pivotArea type="data" outline="0" fieldPosition="0">
        <references count="3">
          <reference field="4294967294" count="1" selected="0">
            <x v="0"/>
          </reference>
          <reference field="1" count="1" selected="0">
            <x v="6"/>
          </reference>
          <reference field="2" count="1" selected="0">
            <x v="1"/>
          </reference>
        </references>
      </pivotArea>
    </chartFormat>
    <chartFormat chart="0" format="8">
      <pivotArea type="data" outline="0" fieldPosition="0">
        <references count="3">
          <reference field="4294967294" count="1" selected="0">
            <x v="0"/>
          </reference>
          <reference field="1" count="1" selected="0">
            <x v="2"/>
          </reference>
          <reference field="2" count="1" selected="0">
            <x v="2"/>
          </reference>
        </references>
      </pivotArea>
    </chartFormat>
    <chartFormat chart="0" format="9">
      <pivotArea type="data" outline="0" fieldPosition="0">
        <references count="3">
          <reference field="4294967294" count="1" selected="0">
            <x v="0"/>
          </reference>
          <reference field="1" count="1" selected="0">
            <x v="10"/>
          </reference>
          <reference field="2" count="1" selected="0">
            <x v="2"/>
          </reference>
        </references>
      </pivotArea>
    </chartFormat>
    <chartFormat chart="0" format="10">
      <pivotArea type="data" outline="0" fieldPosition="0">
        <references count="3">
          <reference field="4294967294" count="1" selected="0">
            <x v="0"/>
          </reference>
          <reference field="1" count="1" selected="0">
            <x v="11"/>
          </reference>
          <reference field="2" count="1" selected="0">
            <x v="2"/>
          </reference>
        </references>
      </pivotArea>
    </chartFormat>
    <chartFormat chart="0" format="11">
      <pivotArea type="data" outline="0" fieldPosition="0">
        <references count="3">
          <reference field="4294967294" count="1" selected="0">
            <x v="0"/>
          </reference>
          <reference field="1" count="1" selected="0">
            <x v="8"/>
          </reference>
          <reference field="2" count="1" selected="0">
            <x v="2"/>
          </reference>
        </references>
      </pivotArea>
    </chartFormat>
    <chartFormat chart="0" format="12">
      <pivotArea type="data" outline="0" fieldPosition="0">
        <references count="3">
          <reference field="4294967294" count="1" selected="0">
            <x v="0"/>
          </reference>
          <reference field="1" count="1" selected="0">
            <x v="7"/>
          </reference>
          <reference field="2" count="1" selected="0">
            <x v="2"/>
          </reference>
        </references>
      </pivotArea>
    </chartFormat>
    <chartFormat chart="0" format="13">
      <pivotArea type="data" outline="0" fieldPosition="0">
        <references count="3">
          <reference field="4294967294" count="1" selected="0">
            <x v="0"/>
          </reference>
          <reference field="1" count="1" selected="0">
            <x v="9"/>
          </reference>
          <reference field="2" count="1" selected="0">
            <x v="2"/>
          </reference>
        </references>
      </pivotArea>
    </chartFormat>
    <chartFormat chart="3" format="28" series="1">
      <pivotArea type="data" outline="0" fieldPosition="0">
        <references count="1">
          <reference field="4294967294" count="1" selected="0">
            <x v="0"/>
          </reference>
        </references>
      </pivotArea>
    </chartFormat>
    <chartFormat chart="3" format="29">
      <pivotArea type="data" outline="0" fieldPosition="0">
        <references count="3">
          <reference field="4294967294" count="1" selected="0">
            <x v="0"/>
          </reference>
          <reference field="1" count="1" selected="0">
            <x v="3"/>
          </reference>
          <reference field="2" count="1" selected="0">
            <x v="0"/>
          </reference>
        </references>
      </pivotArea>
    </chartFormat>
    <chartFormat chart="3" format="30">
      <pivotArea type="data" outline="0" fieldPosition="0">
        <references count="3">
          <reference field="4294967294" count="1" selected="0">
            <x v="0"/>
          </reference>
          <reference field="1" count="1" selected="0">
            <x v="2"/>
          </reference>
          <reference field="2" count="1" selected="0">
            <x v="0"/>
          </reference>
        </references>
      </pivotArea>
    </chartFormat>
    <chartFormat chart="3" format="31">
      <pivotArea type="data" outline="0" fieldPosition="0">
        <references count="3">
          <reference field="4294967294" count="1" selected="0">
            <x v="0"/>
          </reference>
          <reference field="1" count="1" selected="0">
            <x v="5"/>
          </reference>
          <reference field="2" count="1" selected="0">
            <x v="0"/>
          </reference>
        </references>
      </pivotArea>
    </chartFormat>
    <chartFormat chart="3" format="32">
      <pivotArea type="data" outline="0" fieldPosition="0">
        <references count="3">
          <reference field="4294967294" count="1" selected="0">
            <x v="0"/>
          </reference>
          <reference field="1" count="1" selected="0">
            <x v="4"/>
          </reference>
          <reference field="2" count="1" selected="0">
            <x v="0"/>
          </reference>
        </references>
      </pivotArea>
    </chartFormat>
    <chartFormat chart="3" format="33">
      <pivotArea type="data" outline="0" fieldPosition="0">
        <references count="3">
          <reference field="4294967294" count="1" selected="0">
            <x v="0"/>
          </reference>
          <reference field="1" count="1" selected="0">
            <x v="1"/>
          </reference>
          <reference field="2" count="1" selected="0">
            <x v="0"/>
          </reference>
        </references>
      </pivotArea>
    </chartFormat>
    <chartFormat chart="3" format="34">
      <pivotArea type="data" outline="0" fieldPosition="0">
        <references count="3">
          <reference field="4294967294" count="1" selected="0">
            <x v="0"/>
          </reference>
          <reference field="1" count="1" selected="0">
            <x v="0"/>
          </reference>
          <reference field="2" count="1" selected="0">
            <x v="0"/>
          </reference>
        </references>
      </pivotArea>
    </chartFormat>
    <chartFormat chart="3" format="35">
      <pivotArea type="data" outline="0" fieldPosition="0">
        <references count="3">
          <reference field="4294967294" count="1" selected="0">
            <x v="0"/>
          </reference>
          <reference field="1" count="1" selected="0">
            <x v="6"/>
          </reference>
          <reference field="2" count="1" selected="0">
            <x v="1"/>
          </reference>
        </references>
      </pivotArea>
    </chartFormat>
    <chartFormat chart="3" format="36">
      <pivotArea type="data" outline="0" fieldPosition="0">
        <references count="3">
          <reference field="4294967294" count="1" selected="0">
            <x v="0"/>
          </reference>
          <reference field="1" count="1" selected="0">
            <x v="2"/>
          </reference>
          <reference field="2" count="1" selected="0">
            <x v="2"/>
          </reference>
        </references>
      </pivotArea>
    </chartFormat>
    <chartFormat chart="3" format="37">
      <pivotArea type="data" outline="0" fieldPosition="0">
        <references count="3">
          <reference field="4294967294" count="1" selected="0">
            <x v="0"/>
          </reference>
          <reference field="1" count="1" selected="0">
            <x v="10"/>
          </reference>
          <reference field="2" count="1" selected="0">
            <x v="2"/>
          </reference>
        </references>
      </pivotArea>
    </chartFormat>
    <chartFormat chart="3" format="38">
      <pivotArea type="data" outline="0" fieldPosition="0">
        <references count="3">
          <reference field="4294967294" count="1" selected="0">
            <x v="0"/>
          </reference>
          <reference field="1" count="1" selected="0">
            <x v="11"/>
          </reference>
          <reference field="2" count="1" selected="0">
            <x v="2"/>
          </reference>
        </references>
      </pivotArea>
    </chartFormat>
    <chartFormat chart="3" format="39">
      <pivotArea type="data" outline="0" fieldPosition="0">
        <references count="3">
          <reference field="4294967294" count="1" selected="0">
            <x v="0"/>
          </reference>
          <reference field="1" count="1" selected="0">
            <x v="8"/>
          </reference>
          <reference field="2" count="1" selected="0">
            <x v="2"/>
          </reference>
        </references>
      </pivotArea>
    </chartFormat>
    <chartFormat chart="3" format="40">
      <pivotArea type="data" outline="0" fieldPosition="0">
        <references count="3">
          <reference field="4294967294" count="1" selected="0">
            <x v="0"/>
          </reference>
          <reference field="1" count="1" selected="0">
            <x v="7"/>
          </reference>
          <reference field="2" count="1" selected="0">
            <x v="2"/>
          </reference>
        </references>
      </pivotArea>
    </chartFormat>
    <chartFormat chart="3" format="41">
      <pivotArea type="data" outline="0" fieldPosition="0">
        <references count="3">
          <reference field="4294967294" count="1" selected="0">
            <x v="0"/>
          </reference>
          <reference field="1" count="1" selected="0">
            <x v="9"/>
          </reference>
          <reference field="2" count="1" selected="0">
            <x v="2"/>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pense_only Table!$B$4:$M$472">
        <x15:activeTabTopLevelEntity name="[Range]"/>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E26A1BC-497C-4632-80E1-845449E84063}" name="PivotTable13" cacheId="8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M4:N6" firstHeaderRow="1" firstDataRow="1" firstDataCol="1"/>
  <pivotFields count="11">
    <pivotField compact="0" showAll="0"/>
    <pivotField compact="0" showAll="0"/>
    <pivotField compact="0" showAll="0"/>
    <pivotField compact="0" numFmtId="14" showAll="0"/>
    <pivotField compact="0" showAll="0"/>
    <pivotField compact="0" showAll="0"/>
    <pivotField compact="0" showAll="0"/>
    <pivotField dataField="1" compact="0" showAll="0"/>
    <pivotField compact="0" showAll="0"/>
    <pivotField axis="axisRow" compact="0" showAll="0">
      <items count="2">
        <item x="0"/>
        <item t="default"/>
      </items>
    </pivotField>
    <pivotField compact="0" showAll="0"/>
  </pivotFields>
  <rowFields count="1">
    <field x="9"/>
  </rowFields>
  <rowItems count="2">
    <i>
      <x/>
    </i>
    <i t="grand">
      <x/>
    </i>
  </rowItems>
  <colItems count="1">
    <i/>
  </colItems>
  <dataFields count="1">
    <dataField name="Sum of Amount, $" fld="7" baseField="0" baseItem="0"/>
  </dataFields>
  <formats count="1">
    <format dxfId="384">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Line" xr10:uid="{2E06DC9B-4A46-40B3-82B1-D98CA47D976A}" sourceName="Business Line">
  <pivotTables>
    <pivotTable tabId="16" name="PivotTable7"/>
    <pivotTable tabId="14" name="PivotTable16"/>
    <pivotTable tabId="11" name="PivotTable1"/>
    <pivotTable tabId="23" name="Rev_Quar_Mon_Amount"/>
    <pivotTable tabId="26" name="PivotTable7"/>
    <pivotTable tabId="5" name="PivotTable16"/>
    <pivotTable tabId="1" name="PivotTable15"/>
  </pivotTables>
  <data>
    <tabular pivotCacheId="79456862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the_Week" xr10:uid="{25ABDFD6-12BA-4966-BBF4-5655A312C859}" sourceName="[Table1].[Day of the Week]">
  <pivotTables>
    <pivotTable tabId="28" name="Dayoftheweek"/>
    <pivotTable tabId="17" name="PivotTable17"/>
    <pivotTable tabId="19" name="PivotTable11"/>
    <pivotTable tabId="19" name="PivotTable12"/>
    <pivotTable tabId="24" name="PivotTable16"/>
  </pivotTables>
  <data>
    <olap pivotCacheId="638912970">
      <levels count="2">
        <level uniqueName="[Table1].[Day of the Week].[(All)]" sourceCaption="(All)" count="0"/>
        <level uniqueName="[Table1].[Day of the Week].[Day of the Week]" sourceCaption="Day of the Week" count="7">
          <ranges>
            <range startItem="0">
              <i n="[Table1].[Day of the Week].&amp;[Friday]" c="Friday"/>
              <i n="[Table1].[Day of the Week].&amp;[Monday]" c="Monday"/>
              <i n="[Table1].[Day of the Week].&amp;[Saturday]" c="Saturday"/>
              <i n="[Table1].[Day of the Week].&amp;[Sunday]" c="Sunday"/>
              <i n="[Table1].[Day of the Week].&amp;[Thursday]" c="Thursday"/>
              <i n="[Table1].[Day of the Week].&amp;[Tuesday]" c="Tuesday"/>
              <i n="[Table1].[Day of the Week].&amp;[Wednesday]" c="Wednesday"/>
            </range>
          </ranges>
        </level>
      </levels>
      <selections count="1">
        <selection n="[Table1].[Day of the Week].[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 Line 1" xr10:uid="{04F21001-0B09-4647-81BC-914436DCEE6C}" cache="Slicer_Business_Line" caption="Business Line" columnCount="3" style="Slicer Style 2" rowHeight="1548000"/>
  <slicer name="Day of the Week 1" xr10:uid="{C297CCF9-C123-4B23-BED4-53C91C4CC58C}" cache="Slicer_Day_of_the_Week" caption="Day of the Week" level="1" style="Slicer Style 2" rowHeight="381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 Line" xr10:uid="{5B762E4C-60EA-45B8-AF76-8D7A4DE56E97}" cache="Slicer_Business_Line" caption="Business Line" columnCount="3" style="Slicer Style 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of the Week" xr10:uid="{1F5ED3C8-CD91-44AB-BF28-0AEF64CD545F}" cache="Slicer_Day_of_the_Week" caption="Day of the Week" level="1" style="Slicer Style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6933A2-6664-4D97-9F38-07E9533D19DB}" name="Table1" displayName="Table1" ref="A1:N581" totalsRowShown="0" headerRowDxfId="416" dataDxfId="415">
  <sortState xmlns:xlrd2="http://schemas.microsoft.com/office/spreadsheetml/2017/richdata2" ref="A2:L581">
    <sortCondition ref="H1:H581"/>
  </sortState>
  <tableColumns count="14">
    <tableColumn id="1" xr3:uid="{990F0E25-BA29-4632-8757-928ACA6FC2CC}" name="Year" dataDxfId="414"/>
    <tableColumn id="2" xr3:uid="{46D43516-9389-4C20-AA69-4310BD927D7D}" name="Month - name" dataDxfId="413"/>
    <tableColumn id="15" xr3:uid="{89442F1C-FC3D-4A84-9AAF-F9946290C881}" name="Quarter" dataDxfId="382">
      <calculatedColumnFormula>IF(B2="January","1st Quarter",IF(B2="February","1st Quarter",IF(B2="March","1st Quarter",IF(B2="April","2nd Quarter",IF(B2="May","2nd Quarter",IF(B2="June","2nd Quarter",IF(B2="July","3rd Quarter",IF(B2= "August","3rd Quarter",IF(B2="September","3rd Quarter", IF(B2="October","4th Quarter",IF(B2="November","4th Quarter",IF(B2="December","4th Quarter"))))))))))))</calculatedColumnFormula>
    </tableColumn>
    <tableColumn id="3" xr3:uid="{D6CD75AE-8870-4514-8788-0A7122234370}" name="Month -sequence" dataDxfId="412"/>
    <tableColumn id="4" xr3:uid="{B915FFCA-7869-4034-93F6-D2AE0ECFFAC0}" name="Date" dataDxfId="411" totalsRowDxfId="410"/>
    <tableColumn id="12" xr3:uid="{4DFAD9D9-8166-4AF5-9190-BB6C94CE7D22}" name="Day" dataDxfId="401" totalsRowDxfId="402">
      <calculatedColumnFormula>TEXT(Table1[[#This Row],[Date]],"DD")</calculatedColumnFormula>
    </tableColumn>
    <tableColumn id="13" xr3:uid="{3A6A7216-ACA2-41A0-85AB-949FF6B3F8B8}" name="Day of the Week" dataDxfId="399" totalsRowDxfId="400">
      <calculatedColumnFormula>TEXT(Table1[[#This Row],[Date]],"DDDD")</calculatedColumnFormula>
    </tableColumn>
    <tableColumn id="5" xr3:uid="{61029392-42E3-4351-8AD2-BE1C7E5CB2C2}" name="Business Line" dataDxfId="409"/>
    <tableColumn id="6" xr3:uid="{8D5BF677-094F-452F-8716-97C5C77895BD}" name="Amount, $" dataDxfId="408"/>
    <tableColumn id="7" xr3:uid="{499316BD-3992-4219-85B3-CF6A6E320AE9}" name="Expense subgroup" dataDxfId="407"/>
    <tableColumn id="8" xr3:uid="{C8E6F4DD-5738-4FC4-BAF4-2BBE15D26EE0}" name="Revenue / Expense Group" dataDxfId="406"/>
    <tableColumn id="9" xr3:uid="{885B20F7-33EB-4C50-89ED-63EA83E70928}" name="Revenue or expense" dataDxfId="405"/>
    <tableColumn id="10" xr3:uid="{1B07CAF9-BCBA-4B99-A1D4-1B1232482001}" name="Revenue Group" dataDxfId="404">
      <calculatedColumnFormula>IF(Table1[[#This Row],[Expense subgroup]]="", "Revenue", "")</calculatedColumnFormula>
    </tableColumn>
    <tableColumn id="11" xr3:uid="{426347D6-F5F4-4DC6-AE18-371D4F3AC423}" name="Expense Group" dataDxfId="403">
      <calculatedColumnFormula>IF(Table1[[#This Row],[Expense subgroup]]&lt;&gt;"", "Expense","")</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DAD6E9C-FEEE-46D4-AB19-A8ACDF476322}" sourceName="Date">
  <pivotTables>
    <pivotTable tabId="26" name="PivotTable7"/>
    <pivotTable tabId="14" name="PivotTable16"/>
    <pivotTable tabId="11" name="PivotTable1"/>
    <pivotTable tabId="23" name="Rev_Quar_Mon_Amount"/>
    <pivotTable tabId="16" name="PivotTable7"/>
    <pivotTable tabId="5" name="PivotTable16"/>
    <pivotTable tabId="1" name="PivotTable15"/>
  </pivotTables>
  <state minimalRefreshVersion="6" lastRefreshVersion="6" pivotCacheId="794568623" filterType="dateBetween">
    <selection startDate="2023-01-01T00:00:00" endDate="2023-12-31T00:00:00"/>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1D2BD3D7-4642-4F83-9D01-91A30ABB4B3B}" cache="NativeTimeline_Date" caption="Date" level="2" selectionLevel="0" scrollPosition="2023-01-01T00:00:00" style="Timeline Style 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D56F7A4-435B-4F94-865F-0EF246579549}" cache="NativeTimeline_Date" caption="Date" level="0" selectionLevel="0" scrollPosition="2023-01-01T00:00:00" style="Timeline Style 2"/>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4.xml"/><Relationship Id="rId5" Type="http://schemas.microsoft.com/office/2011/relationships/timeline" Target="../timelines/timelin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5.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6.xml"/><Relationship Id="rId4" Type="http://schemas.microsoft.com/office/2011/relationships/timeline" Target="../timelines/timeline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9.xml"/><Relationship Id="rId4" Type="http://schemas.microsoft.com/office/2007/relationships/slicer" Target="../slicers/slicer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7.bin"/><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8.bin"/><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ivotTable" Target="../pivotTables/pivotTable14.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2BDBD-6BE6-4FB7-824E-B882268B645C}">
  <sheetPr codeName="Sheet1"/>
  <dimension ref="A3:C6"/>
  <sheetViews>
    <sheetView workbookViewId="0">
      <selection activeCell="Q1" sqref="Q1"/>
    </sheetView>
  </sheetViews>
  <sheetFormatPr defaultRowHeight="14.4" x14ac:dyDescent="0.3"/>
  <cols>
    <col min="1" max="1" width="23.5546875" style="6" bestFit="1" customWidth="1"/>
    <col min="2" max="2" width="16.33203125" style="6" bestFit="1" customWidth="1"/>
    <col min="3" max="3" width="15.44140625" style="11" bestFit="1" customWidth="1"/>
    <col min="5" max="5" width="17" bestFit="1" customWidth="1"/>
    <col min="6" max="6" width="28.6640625" bestFit="1" customWidth="1"/>
    <col min="7" max="7" width="15" bestFit="1" customWidth="1"/>
  </cols>
  <sheetData>
    <row r="3" spans="1:3" x14ac:dyDescent="0.3">
      <c r="A3" s="12" t="s">
        <v>50</v>
      </c>
      <c r="B3" s="6" t="s">
        <v>68</v>
      </c>
      <c r="C3"/>
    </row>
    <row r="4" spans="1:3" x14ac:dyDescent="0.3">
      <c r="A4" s="6" t="s">
        <v>17</v>
      </c>
      <c r="B4" s="32">
        <v>-13245700</v>
      </c>
      <c r="C4"/>
    </row>
    <row r="5" spans="1:3" x14ac:dyDescent="0.3">
      <c r="A5" s="6" t="s">
        <v>12</v>
      </c>
      <c r="B5" s="32">
        <v>17559820</v>
      </c>
      <c r="C5"/>
    </row>
    <row r="6" spans="1:3" x14ac:dyDescent="0.3">
      <c r="A6" s="6" t="s">
        <v>62</v>
      </c>
      <c r="B6" s="32">
        <v>4314120</v>
      </c>
      <c r="C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5FAB-3367-4DD6-A547-426E4DBA8082}">
  <sheetPr codeName="Sheet2"/>
  <dimension ref="A3:E145"/>
  <sheetViews>
    <sheetView workbookViewId="0">
      <selection activeCell="B5" sqref="B5"/>
    </sheetView>
  </sheetViews>
  <sheetFormatPr defaultRowHeight="14.4" x14ac:dyDescent="0.3"/>
  <cols>
    <col min="1" max="1" width="27.21875" style="6" bestFit="1" customWidth="1"/>
    <col min="2" max="2" width="16.5546875" style="6" bestFit="1" customWidth="1"/>
    <col min="3" max="3" width="21.88671875" style="11" bestFit="1" customWidth="1"/>
    <col min="4" max="4" width="23.5546875" bestFit="1" customWidth="1"/>
    <col min="5" max="5" width="16.33203125" bestFit="1" customWidth="1"/>
    <col min="6" max="6" width="28.6640625" bestFit="1" customWidth="1"/>
    <col min="7" max="7" width="15" bestFit="1" customWidth="1"/>
  </cols>
  <sheetData>
    <row r="3" spans="1:5" x14ac:dyDescent="0.3">
      <c r="A3" s="12" t="s">
        <v>4</v>
      </c>
      <c r="B3" s="12" t="s">
        <v>110</v>
      </c>
      <c r="C3" s="12" t="s">
        <v>1</v>
      </c>
      <c r="D3" s="12" t="s">
        <v>50</v>
      </c>
      <c r="E3" s="6" t="s">
        <v>68</v>
      </c>
    </row>
    <row r="4" spans="1:5" x14ac:dyDescent="0.3">
      <c r="A4" s="6" t="s">
        <v>10</v>
      </c>
      <c r="C4" s="6"/>
      <c r="D4" s="6"/>
      <c r="E4" s="32">
        <v>-712880</v>
      </c>
    </row>
    <row r="5" spans="1:5" x14ac:dyDescent="0.3">
      <c r="B5" s="6" t="s">
        <v>111</v>
      </c>
      <c r="C5" s="6"/>
      <c r="D5" s="6"/>
      <c r="E5" s="32">
        <v>-198450</v>
      </c>
    </row>
    <row r="6" spans="1:5" x14ac:dyDescent="0.3">
      <c r="C6" s="6" t="s">
        <v>9</v>
      </c>
      <c r="D6" s="6"/>
      <c r="E6" s="32">
        <v>-45500</v>
      </c>
    </row>
    <row r="7" spans="1:5" x14ac:dyDescent="0.3">
      <c r="C7" s="6"/>
      <c r="D7" s="6" t="s">
        <v>17</v>
      </c>
      <c r="E7" s="32">
        <v>-231500</v>
      </c>
    </row>
    <row r="8" spans="1:5" x14ac:dyDescent="0.3">
      <c r="C8" s="6"/>
      <c r="D8" s="6" t="s">
        <v>12</v>
      </c>
      <c r="E8" s="32">
        <v>186000</v>
      </c>
    </row>
    <row r="9" spans="1:5" x14ac:dyDescent="0.3">
      <c r="C9" s="6" t="s">
        <v>31</v>
      </c>
      <c r="D9" s="6"/>
      <c r="E9" s="32">
        <v>-67700</v>
      </c>
    </row>
    <row r="10" spans="1:5" x14ac:dyDescent="0.3">
      <c r="C10" s="6"/>
      <c r="D10" s="6" t="s">
        <v>17</v>
      </c>
      <c r="E10" s="32">
        <v>-230900</v>
      </c>
    </row>
    <row r="11" spans="1:5" x14ac:dyDescent="0.3">
      <c r="C11" s="6"/>
      <c r="D11" s="6" t="s">
        <v>12</v>
      </c>
      <c r="E11" s="32">
        <v>163200</v>
      </c>
    </row>
    <row r="12" spans="1:5" x14ac:dyDescent="0.3">
      <c r="C12" s="6" t="s">
        <v>32</v>
      </c>
      <c r="D12" s="6"/>
      <c r="E12" s="32">
        <v>-85250</v>
      </c>
    </row>
    <row r="13" spans="1:5" x14ac:dyDescent="0.3">
      <c r="C13" s="6"/>
      <c r="D13" s="6" t="s">
        <v>17</v>
      </c>
      <c r="E13" s="32">
        <v>-212600</v>
      </c>
    </row>
    <row r="14" spans="1:5" x14ac:dyDescent="0.3">
      <c r="C14" s="6"/>
      <c r="D14" s="6" t="s">
        <v>12</v>
      </c>
      <c r="E14" s="32">
        <v>127350</v>
      </c>
    </row>
    <row r="15" spans="1:5" x14ac:dyDescent="0.3">
      <c r="B15" s="6" t="s">
        <v>112</v>
      </c>
      <c r="C15" s="6"/>
      <c r="D15" s="6"/>
      <c r="E15" s="32">
        <v>-227700</v>
      </c>
    </row>
    <row r="16" spans="1:5" x14ac:dyDescent="0.3">
      <c r="C16" s="6" t="s">
        <v>35</v>
      </c>
      <c r="D16" s="6"/>
      <c r="E16" s="32">
        <v>-47600</v>
      </c>
    </row>
    <row r="17" spans="2:5" x14ac:dyDescent="0.3">
      <c r="C17" s="6"/>
      <c r="D17" s="6" t="s">
        <v>17</v>
      </c>
      <c r="E17" s="32">
        <v>-233300</v>
      </c>
    </row>
    <row r="18" spans="2:5" x14ac:dyDescent="0.3">
      <c r="C18" s="6"/>
      <c r="D18" s="6" t="s">
        <v>12</v>
      </c>
      <c r="E18" s="32">
        <v>185700</v>
      </c>
    </row>
    <row r="19" spans="2:5" x14ac:dyDescent="0.3">
      <c r="C19" s="6" t="s">
        <v>34</v>
      </c>
      <c r="D19" s="6"/>
      <c r="E19" s="32">
        <v>-74900</v>
      </c>
    </row>
    <row r="20" spans="2:5" x14ac:dyDescent="0.3">
      <c r="C20" s="6"/>
      <c r="D20" s="6" t="s">
        <v>17</v>
      </c>
      <c r="E20" s="32">
        <v>-233900</v>
      </c>
    </row>
    <row r="21" spans="2:5" x14ac:dyDescent="0.3">
      <c r="C21" s="6"/>
      <c r="D21" s="6" t="s">
        <v>12</v>
      </c>
      <c r="E21" s="32">
        <v>159000</v>
      </c>
    </row>
    <row r="22" spans="2:5" x14ac:dyDescent="0.3">
      <c r="C22" s="6" t="s">
        <v>33</v>
      </c>
      <c r="D22" s="6"/>
      <c r="E22" s="32">
        <v>-105200</v>
      </c>
    </row>
    <row r="23" spans="2:5" x14ac:dyDescent="0.3">
      <c r="C23" s="6"/>
      <c r="D23" s="6" t="s">
        <v>17</v>
      </c>
      <c r="E23" s="32">
        <v>-213800</v>
      </c>
    </row>
    <row r="24" spans="2:5" x14ac:dyDescent="0.3">
      <c r="C24" s="6"/>
      <c r="D24" s="6" t="s">
        <v>12</v>
      </c>
      <c r="E24" s="32">
        <v>108600</v>
      </c>
    </row>
    <row r="25" spans="2:5" x14ac:dyDescent="0.3">
      <c r="B25" s="6" t="s">
        <v>113</v>
      </c>
      <c r="C25" s="6"/>
      <c r="D25" s="6"/>
      <c r="E25" s="32">
        <v>-110610</v>
      </c>
    </row>
    <row r="26" spans="2:5" x14ac:dyDescent="0.3">
      <c r="C26" s="6" t="s">
        <v>37</v>
      </c>
      <c r="D26" s="6"/>
      <c r="E26" s="32">
        <v>6850</v>
      </c>
    </row>
    <row r="27" spans="2:5" x14ac:dyDescent="0.3">
      <c r="C27" s="6"/>
      <c r="D27" s="6" t="s">
        <v>17</v>
      </c>
      <c r="E27" s="32">
        <v>-200900</v>
      </c>
    </row>
    <row r="28" spans="2:5" x14ac:dyDescent="0.3">
      <c r="C28" s="6"/>
      <c r="D28" s="6" t="s">
        <v>12</v>
      </c>
      <c r="E28" s="32">
        <v>207750</v>
      </c>
    </row>
    <row r="29" spans="2:5" x14ac:dyDescent="0.3">
      <c r="C29" s="6" t="s">
        <v>38</v>
      </c>
      <c r="D29" s="6"/>
      <c r="E29" s="32">
        <v>-56610</v>
      </c>
    </row>
    <row r="30" spans="2:5" x14ac:dyDescent="0.3">
      <c r="C30" s="6"/>
      <c r="D30" s="6" t="s">
        <v>17</v>
      </c>
      <c r="E30" s="32">
        <v>-192000</v>
      </c>
    </row>
    <row r="31" spans="2:5" x14ac:dyDescent="0.3">
      <c r="C31" s="6"/>
      <c r="D31" s="6" t="s">
        <v>12</v>
      </c>
      <c r="E31" s="32">
        <v>135390</v>
      </c>
    </row>
    <row r="32" spans="2:5" x14ac:dyDescent="0.3">
      <c r="C32" s="6" t="s">
        <v>36</v>
      </c>
      <c r="D32" s="6"/>
      <c r="E32" s="32">
        <v>-60850</v>
      </c>
    </row>
    <row r="33" spans="1:5" x14ac:dyDescent="0.3">
      <c r="C33" s="6"/>
      <c r="D33" s="6" t="s">
        <v>17</v>
      </c>
      <c r="E33" s="32">
        <v>-205900</v>
      </c>
    </row>
    <row r="34" spans="1:5" x14ac:dyDescent="0.3">
      <c r="C34" s="6"/>
      <c r="D34" s="6" t="s">
        <v>12</v>
      </c>
      <c r="E34" s="32">
        <v>145050</v>
      </c>
    </row>
    <row r="35" spans="1:5" x14ac:dyDescent="0.3">
      <c r="B35" s="6" t="s">
        <v>114</v>
      </c>
      <c r="C35" s="6"/>
      <c r="D35" s="6"/>
      <c r="E35" s="32">
        <v>-176120</v>
      </c>
    </row>
    <row r="36" spans="1:5" x14ac:dyDescent="0.3">
      <c r="C36" s="6" t="s">
        <v>41</v>
      </c>
      <c r="D36" s="6"/>
      <c r="E36" s="32">
        <v>-42075</v>
      </c>
    </row>
    <row r="37" spans="1:5" x14ac:dyDescent="0.3">
      <c r="C37" s="6"/>
      <c r="D37" s="6" t="s">
        <v>17</v>
      </c>
      <c r="E37" s="32">
        <v>-211500</v>
      </c>
    </row>
    <row r="38" spans="1:5" x14ac:dyDescent="0.3">
      <c r="C38" s="6"/>
      <c r="D38" s="6" t="s">
        <v>12</v>
      </c>
      <c r="E38" s="32">
        <v>169425</v>
      </c>
    </row>
    <row r="39" spans="1:5" x14ac:dyDescent="0.3">
      <c r="C39" s="6" t="s">
        <v>39</v>
      </c>
      <c r="D39" s="6"/>
      <c r="E39" s="32">
        <v>-61575</v>
      </c>
    </row>
    <row r="40" spans="1:5" x14ac:dyDescent="0.3">
      <c r="C40" s="6"/>
      <c r="D40" s="6" t="s">
        <v>17</v>
      </c>
      <c r="E40" s="32">
        <v>-192300</v>
      </c>
    </row>
    <row r="41" spans="1:5" x14ac:dyDescent="0.3">
      <c r="C41" s="6"/>
      <c r="D41" s="6" t="s">
        <v>12</v>
      </c>
      <c r="E41" s="32">
        <v>130725</v>
      </c>
    </row>
    <row r="42" spans="1:5" x14ac:dyDescent="0.3">
      <c r="C42" s="6" t="s">
        <v>40</v>
      </c>
      <c r="D42" s="6"/>
      <c r="E42" s="32">
        <v>-72470</v>
      </c>
    </row>
    <row r="43" spans="1:5" x14ac:dyDescent="0.3">
      <c r="C43" s="6"/>
      <c r="D43" s="6" t="s">
        <v>17</v>
      </c>
      <c r="E43" s="32">
        <v>-197900</v>
      </c>
    </row>
    <row r="44" spans="1:5" x14ac:dyDescent="0.3">
      <c r="C44" s="6"/>
      <c r="D44" s="6" t="s">
        <v>12</v>
      </c>
      <c r="E44" s="32">
        <v>125430</v>
      </c>
    </row>
    <row r="45" spans="1:5" x14ac:dyDescent="0.3">
      <c r="A45" s="6" t="s">
        <v>29</v>
      </c>
      <c r="C45" s="6"/>
      <c r="D45" s="6"/>
      <c r="E45" s="32">
        <v>2290200</v>
      </c>
    </row>
    <row r="46" spans="1:5" x14ac:dyDescent="0.3">
      <c r="B46" s="6" t="s">
        <v>111</v>
      </c>
      <c r="C46" s="6"/>
      <c r="D46" s="6"/>
      <c r="E46" s="32">
        <v>855700</v>
      </c>
    </row>
    <row r="47" spans="1:5" x14ac:dyDescent="0.3">
      <c r="C47" s="6" t="s">
        <v>9</v>
      </c>
      <c r="D47" s="6"/>
      <c r="E47" s="32">
        <v>369000</v>
      </c>
    </row>
    <row r="48" spans="1:5" x14ac:dyDescent="0.3">
      <c r="C48" s="6"/>
      <c r="D48" s="6" t="s">
        <v>17</v>
      </c>
      <c r="E48" s="32">
        <v>-664000</v>
      </c>
    </row>
    <row r="49" spans="2:5" x14ac:dyDescent="0.3">
      <c r="C49" s="6"/>
      <c r="D49" s="6" t="s">
        <v>12</v>
      </c>
      <c r="E49" s="32">
        <v>1033000</v>
      </c>
    </row>
    <row r="50" spans="2:5" x14ac:dyDescent="0.3">
      <c r="C50" s="6" t="s">
        <v>31</v>
      </c>
      <c r="D50" s="6"/>
      <c r="E50" s="32">
        <v>262400</v>
      </c>
    </row>
    <row r="51" spans="2:5" x14ac:dyDescent="0.3">
      <c r="C51" s="6"/>
      <c r="D51" s="6" t="s">
        <v>17</v>
      </c>
      <c r="E51" s="32">
        <v>-513100</v>
      </c>
    </row>
    <row r="52" spans="2:5" x14ac:dyDescent="0.3">
      <c r="C52" s="6"/>
      <c r="D52" s="6" t="s">
        <v>12</v>
      </c>
      <c r="E52" s="32">
        <v>775500</v>
      </c>
    </row>
    <row r="53" spans="2:5" x14ac:dyDescent="0.3">
      <c r="C53" s="6" t="s">
        <v>32</v>
      </c>
      <c r="D53" s="6"/>
      <c r="E53" s="32">
        <v>224300</v>
      </c>
    </row>
    <row r="54" spans="2:5" x14ac:dyDescent="0.3">
      <c r="C54" s="6"/>
      <c r="D54" s="6" t="s">
        <v>17</v>
      </c>
      <c r="E54" s="32">
        <v>-495200</v>
      </c>
    </row>
    <row r="55" spans="2:5" x14ac:dyDescent="0.3">
      <c r="C55" s="6"/>
      <c r="D55" s="6" t="s">
        <v>12</v>
      </c>
      <c r="E55" s="32">
        <v>719500</v>
      </c>
    </row>
    <row r="56" spans="2:5" x14ac:dyDescent="0.3">
      <c r="B56" s="6" t="s">
        <v>112</v>
      </c>
      <c r="C56" s="6"/>
      <c r="D56" s="6"/>
      <c r="E56" s="32">
        <v>587800</v>
      </c>
    </row>
    <row r="57" spans="2:5" x14ac:dyDescent="0.3">
      <c r="C57" s="6" t="s">
        <v>34</v>
      </c>
      <c r="D57" s="6"/>
      <c r="E57" s="32">
        <v>224500</v>
      </c>
    </row>
    <row r="58" spans="2:5" x14ac:dyDescent="0.3">
      <c r="C58" s="6"/>
      <c r="D58" s="6" t="s">
        <v>17</v>
      </c>
      <c r="E58" s="32">
        <v>-624000</v>
      </c>
    </row>
    <row r="59" spans="2:5" x14ac:dyDescent="0.3">
      <c r="C59" s="6"/>
      <c r="D59" s="6" t="s">
        <v>12</v>
      </c>
      <c r="E59" s="32">
        <v>848500</v>
      </c>
    </row>
    <row r="60" spans="2:5" x14ac:dyDescent="0.3">
      <c r="C60" s="6" t="s">
        <v>35</v>
      </c>
      <c r="D60" s="6"/>
      <c r="E60" s="32">
        <v>188400</v>
      </c>
    </row>
    <row r="61" spans="2:5" x14ac:dyDescent="0.3">
      <c r="C61" s="6"/>
      <c r="D61" s="6" t="s">
        <v>17</v>
      </c>
      <c r="E61" s="32">
        <v>-596100</v>
      </c>
    </row>
    <row r="62" spans="2:5" x14ac:dyDescent="0.3">
      <c r="C62" s="6"/>
      <c r="D62" s="6" t="s">
        <v>12</v>
      </c>
      <c r="E62" s="32">
        <v>784500</v>
      </c>
    </row>
    <row r="63" spans="2:5" x14ac:dyDescent="0.3">
      <c r="C63" s="6" t="s">
        <v>33</v>
      </c>
      <c r="D63" s="6"/>
      <c r="E63" s="32">
        <v>174900</v>
      </c>
    </row>
    <row r="64" spans="2:5" x14ac:dyDescent="0.3">
      <c r="C64" s="6"/>
      <c r="D64" s="6" t="s">
        <v>17</v>
      </c>
      <c r="E64" s="32">
        <v>-454600</v>
      </c>
    </row>
    <row r="65" spans="2:5" x14ac:dyDescent="0.3">
      <c r="C65" s="6"/>
      <c r="D65" s="6" t="s">
        <v>12</v>
      </c>
      <c r="E65" s="32">
        <v>629500</v>
      </c>
    </row>
    <row r="66" spans="2:5" x14ac:dyDescent="0.3">
      <c r="B66" s="6" t="s">
        <v>113</v>
      </c>
      <c r="C66" s="6"/>
      <c r="D66" s="6"/>
      <c r="E66" s="32">
        <v>274200</v>
      </c>
    </row>
    <row r="67" spans="2:5" x14ac:dyDescent="0.3">
      <c r="C67" s="6" t="s">
        <v>36</v>
      </c>
      <c r="D67" s="6"/>
      <c r="E67" s="32">
        <v>161500</v>
      </c>
    </row>
    <row r="68" spans="2:5" x14ac:dyDescent="0.3">
      <c r="C68" s="6"/>
      <c r="D68" s="6" t="s">
        <v>17</v>
      </c>
      <c r="E68" s="32">
        <v>-560000</v>
      </c>
    </row>
    <row r="69" spans="2:5" x14ac:dyDescent="0.3">
      <c r="C69" s="6"/>
      <c r="D69" s="6" t="s">
        <v>12</v>
      </c>
      <c r="E69" s="32">
        <v>721500</v>
      </c>
    </row>
    <row r="70" spans="2:5" x14ac:dyDescent="0.3">
      <c r="C70" s="6" t="s">
        <v>37</v>
      </c>
      <c r="D70" s="6"/>
      <c r="E70" s="32">
        <v>127800</v>
      </c>
    </row>
    <row r="71" spans="2:5" x14ac:dyDescent="0.3">
      <c r="C71" s="6"/>
      <c r="D71" s="6" t="s">
        <v>17</v>
      </c>
      <c r="E71" s="32">
        <v>-506800</v>
      </c>
    </row>
    <row r="72" spans="2:5" x14ac:dyDescent="0.3">
      <c r="C72" s="6"/>
      <c r="D72" s="6" t="s">
        <v>12</v>
      </c>
      <c r="E72" s="32">
        <v>634600</v>
      </c>
    </row>
    <row r="73" spans="2:5" x14ac:dyDescent="0.3">
      <c r="C73" s="6" t="s">
        <v>38</v>
      </c>
      <c r="D73" s="6"/>
      <c r="E73" s="32">
        <v>-15100</v>
      </c>
    </row>
    <row r="74" spans="2:5" x14ac:dyDescent="0.3">
      <c r="C74" s="6"/>
      <c r="D74" s="6" t="s">
        <v>17</v>
      </c>
      <c r="E74" s="32">
        <v>-506000</v>
      </c>
    </row>
    <row r="75" spans="2:5" x14ac:dyDescent="0.3">
      <c r="C75" s="6"/>
      <c r="D75" s="6" t="s">
        <v>12</v>
      </c>
      <c r="E75" s="32">
        <v>490900</v>
      </c>
    </row>
    <row r="76" spans="2:5" x14ac:dyDescent="0.3">
      <c r="B76" s="6" t="s">
        <v>114</v>
      </c>
      <c r="C76" s="6"/>
      <c r="D76" s="6"/>
      <c r="E76" s="32">
        <v>572500</v>
      </c>
    </row>
    <row r="77" spans="2:5" x14ac:dyDescent="0.3">
      <c r="C77" s="6" t="s">
        <v>41</v>
      </c>
      <c r="D77" s="6"/>
      <c r="E77" s="32">
        <v>282000</v>
      </c>
    </row>
    <row r="78" spans="2:5" x14ac:dyDescent="0.3">
      <c r="C78" s="6"/>
      <c r="D78" s="6" t="s">
        <v>17</v>
      </c>
      <c r="E78" s="32">
        <v>-621000</v>
      </c>
    </row>
    <row r="79" spans="2:5" x14ac:dyDescent="0.3">
      <c r="C79" s="6"/>
      <c r="D79" s="6" t="s">
        <v>12</v>
      </c>
      <c r="E79" s="32">
        <v>903000</v>
      </c>
    </row>
    <row r="80" spans="2:5" x14ac:dyDescent="0.3">
      <c r="C80" s="6" t="s">
        <v>39</v>
      </c>
      <c r="D80" s="6"/>
      <c r="E80" s="32">
        <v>162900</v>
      </c>
    </row>
    <row r="81" spans="1:5" x14ac:dyDescent="0.3">
      <c r="C81" s="6"/>
      <c r="D81" s="6" t="s">
        <v>17</v>
      </c>
      <c r="E81" s="32">
        <v>-527100</v>
      </c>
    </row>
    <row r="82" spans="1:5" x14ac:dyDescent="0.3">
      <c r="C82" s="6"/>
      <c r="D82" s="6" t="s">
        <v>12</v>
      </c>
      <c r="E82" s="32">
        <v>690000</v>
      </c>
    </row>
    <row r="83" spans="1:5" x14ac:dyDescent="0.3">
      <c r="C83" s="6" t="s">
        <v>40</v>
      </c>
      <c r="D83" s="6"/>
      <c r="E83" s="32">
        <v>127600</v>
      </c>
    </row>
    <row r="84" spans="1:5" x14ac:dyDescent="0.3">
      <c r="C84" s="6"/>
      <c r="D84" s="6" t="s">
        <v>17</v>
      </c>
      <c r="E84" s="32">
        <v>-550400</v>
      </c>
    </row>
    <row r="85" spans="1:5" x14ac:dyDescent="0.3">
      <c r="C85" s="6"/>
      <c r="D85" s="6" t="s">
        <v>12</v>
      </c>
      <c r="E85" s="32">
        <v>678000</v>
      </c>
    </row>
    <row r="86" spans="1:5" x14ac:dyDescent="0.3">
      <c r="A86" s="6" t="s">
        <v>30</v>
      </c>
      <c r="C86" s="6"/>
      <c r="D86" s="6"/>
      <c r="E86" s="32">
        <v>2736800</v>
      </c>
    </row>
    <row r="87" spans="1:5" x14ac:dyDescent="0.3">
      <c r="B87" s="6" t="s">
        <v>111</v>
      </c>
      <c r="C87" s="6"/>
      <c r="D87" s="6"/>
      <c r="E87" s="32">
        <v>818500</v>
      </c>
    </row>
    <row r="88" spans="1:5" x14ac:dyDescent="0.3">
      <c r="C88" s="6" t="s">
        <v>9</v>
      </c>
      <c r="D88" s="6"/>
      <c r="E88" s="32">
        <v>371000</v>
      </c>
    </row>
    <row r="89" spans="1:5" x14ac:dyDescent="0.3">
      <c r="C89" s="6"/>
      <c r="D89" s="6" t="s">
        <v>17</v>
      </c>
      <c r="E89" s="32">
        <v>-359000</v>
      </c>
    </row>
    <row r="90" spans="1:5" x14ac:dyDescent="0.3">
      <c r="C90" s="6"/>
      <c r="D90" s="6" t="s">
        <v>12</v>
      </c>
      <c r="E90" s="32">
        <v>730000</v>
      </c>
    </row>
    <row r="91" spans="1:5" x14ac:dyDescent="0.3">
      <c r="C91" s="6" t="s">
        <v>31</v>
      </c>
      <c r="D91" s="6"/>
      <c r="E91" s="32">
        <v>284000</v>
      </c>
    </row>
    <row r="92" spans="1:5" x14ac:dyDescent="0.3">
      <c r="C92" s="6"/>
      <c r="D92" s="6" t="s">
        <v>17</v>
      </c>
      <c r="E92" s="32">
        <v>-345000</v>
      </c>
    </row>
    <row r="93" spans="1:5" x14ac:dyDescent="0.3">
      <c r="C93" s="6"/>
      <c r="D93" s="6" t="s">
        <v>12</v>
      </c>
      <c r="E93" s="32">
        <v>629000</v>
      </c>
    </row>
    <row r="94" spans="1:5" x14ac:dyDescent="0.3">
      <c r="C94" s="6" t="s">
        <v>32</v>
      </c>
      <c r="D94" s="6"/>
      <c r="E94" s="32">
        <v>163500</v>
      </c>
    </row>
    <row r="95" spans="1:5" x14ac:dyDescent="0.3">
      <c r="C95" s="6"/>
      <c r="D95" s="6" t="s">
        <v>17</v>
      </c>
      <c r="E95" s="32">
        <v>-303000</v>
      </c>
    </row>
    <row r="96" spans="1:5" x14ac:dyDescent="0.3">
      <c r="C96" s="6"/>
      <c r="D96" s="6" t="s">
        <v>12</v>
      </c>
      <c r="E96" s="32">
        <v>466500</v>
      </c>
    </row>
    <row r="97" spans="2:5" x14ac:dyDescent="0.3">
      <c r="B97" s="6" t="s">
        <v>112</v>
      </c>
      <c r="C97" s="6"/>
      <c r="D97" s="6"/>
      <c r="E97" s="32">
        <v>793300</v>
      </c>
    </row>
    <row r="98" spans="2:5" x14ac:dyDescent="0.3">
      <c r="C98" s="6" t="s">
        <v>35</v>
      </c>
      <c r="D98" s="6"/>
      <c r="E98" s="32">
        <v>352300</v>
      </c>
    </row>
    <row r="99" spans="2:5" x14ac:dyDescent="0.3">
      <c r="C99" s="6"/>
      <c r="D99" s="6" t="s">
        <v>17</v>
      </c>
      <c r="E99" s="32">
        <v>-396700</v>
      </c>
    </row>
    <row r="100" spans="2:5" x14ac:dyDescent="0.3">
      <c r="C100" s="6"/>
      <c r="D100" s="6" t="s">
        <v>12</v>
      </c>
      <c r="E100" s="32">
        <v>749000</v>
      </c>
    </row>
    <row r="101" spans="2:5" x14ac:dyDescent="0.3">
      <c r="C101" s="6" t="s">
        <v>34</v>
      </c>
      <c r="D101" s="6"/>
      <c r="E101" s="32">
        <v>318000</v>
      </c>
    </row>
    <row r="102" spans="2:5" x14ac:dyDescent="0.3">
      <c r="C102" s="6"/>
      <c r="D102" s="6" t="s">
        <v>17</v>
      </c>
      <c r="E102" s="32">
        <v>-373000</v>
      </c>
    </row>
    <row r="103" spans="2:5" x14ac:dyDescent="0.3">
      <c r="C103" s="6"/>
      <c r="D103" s="6" t="s">
        <v>12</v>
      </c>
      <c r="E103" s="32">
        <v>691000</v>
      </c>
    </row>
    <row r="104" spans="2:5" x14ac:dyDescent="0.3">
      <c r="C104" s="6" t="s">
        <v>33</v>
      </c>
      <c r="D104" s="6"/>
      <c r="E104" s="32">
        <v>123000</v>
      </c>
    </row>
    <row r="105" spans="2:5" x14ac:dyDescent="0.3">
      <c r="C105" s="6"/>
      <c r="D105" s="6" t="s">
        <v>17</v>
      </c>
      <c r="E105" s="32">
        <v>-295000</v>
      </c>
    </row>
    <row r="106" spans="2:5" x14ac:dyDescent="0.3">
      <c r="C106" s="6"/>
      <c r="D106" s="6" t="s">
        <v>12</v>
      </c>
      <c r="E106" s="32">
        <v>418000</v>
      </c>
    </row>
    <row r="107" spans="2:5" x14ac:dyDescent="0.3">
      <c r="B107" s="6" t="s">
        <v>113</v>
      </c>
      <c r="C107" s="6"/>
      <c r="D107" s="6"/>
      <c r="E107" s="32">
        <v>485400</v>
      </c>
    </row>
    <row r="108" spans="2:5" x14ac:dyDescent="0.3">
      <c r="C108" s="6" t="s">
        <v>36</v>
      </c>
      <c r="D108" s="6"/>
      <c r="E108" s="32">
        <v>188200</v>
      </c>
    </row>
    <row r="109" spans="2:5" x14ac:dyDescent="0.3">
      <c r="C109" s="6"/>
      <c r="D109" s="6" t="s">
        <v>17</v>
      </c>
      <c r="E109" s="32">
        <v>-345300</v>
      </c>
    </row>
    <row r="110" spans="2:5" x14ac:dyDescent="0.3">
      <c r="C110" s="6"/>
      <c r="D110" s="6" t="s">
        <v>12</v>
      </c>
      <c r="E110" s="32">
        <v>533500</v>
      </c>
    </row>
    <row r="111" spans="2:5" x14ac:dyDescent="0.3">
      <c r="C111" s="6" t="s">
        <v>38</v>
      </c>
      <c r="D111" s="6"/>
      <c r="E111" s="32">
        <v>163300</v>
      </c>
    </row>
    <row r="112" spans="2:5" x14ac:dyDescent="0.3">
      <c r="C112" s="6"/>
      <c r="D112" s="6" t="s">
        <v>17</v>
      </c>
      <c r="E112" s="32">
        <v>-331300</v>
      </c>
    </row>
    <row r="113" spans="1:5" x14ac:dyDescent="0.3">
      <c r="C113" s="6"/>
      <c r="D113" s="6" t="s">
        <v>12</v>
      </c>
      <c r="E113" s="32">
        <v>494600</v>
      </c>
    </row>
    <row r="114" spans="1:5" x14ac:dyDescent="0.3">
      <c r="C114" s="6" t="s">
        <v>37</v>
      </c>
      <c r="D114" s="6"/>
      <c r="E114" s="32">
        <v>133900</v>
      </c>
    </row>
    <row r="115" spans="1:5" x14ac:dyDescent="0.3">
      <c r="C115" s="6"/>
      <c r="D115" s="6" t="s">
        <v>17</v>
      </c>
      <c r="E115" s="32">
        <v>-328600</v>
      </c>
    </row>
    <row r="116" spans="1:5" x14ac:dyDescent="0.3">
      <c r="C116" s="6"/>
      <c r="D116" s="6" t="s">
        <v>12</v>
      </c>
      <c r="E116" s="32">
        <v>462500</v>
      </c>
    </row>
    <row r="117" spans="1:5" x14ac:dyDescent="0.3">
      <c r="B117" s="6" t="s">
        <v>114</v>
      </c>
      <c r="C117" s="6"/>
      <c r="D117" s="6"/>
      <c r="E117" s="32">
        <v>639600</v>
      </c>
    </row>
    <row r="118" spans="1:5" x14ac:dyDescent="0.3">
      <c r="C118" s="6" t="s">
        <v>41</v>
      </c>
      <c r="D118" s="6"/>
      <c r="E118" s="32">
        <v>291050</v>
      </c>
    </row>
    <row r="119" spans="1:5" x14ac:dyDescent="0.3">
      <c r="C119" s="6"/>
      <c r="D119" s="6" t="s">
        <v>17</v>
      </c>
      <c r="E119" s="32">
        <v>-366700</v>
      </c>
    </row>
    <row r="120" spans="1:5" x14ac:dyDescent="0.3">
      <c r="C120" s="6"/>
      <c r="D120" s="6" t="s">
        <v>12</v>
      </c>
      <c r="E120" s="32">
        <v>657750</v>
      </c>
    </row>
    <row r="121" spans="1:5" x14ac:dyDescent="0.3">
      <c r="C121" s="6" t="s">
        <v>39</v>
      </c>
      <c r="D121" s="6"/>
      <c r="E121" s="32">
        <v>193750</v>
      </c>
    </row>
    <row r="122" spans="1:5" x14ac:dyDescent="0.3">
      <c r="C122" s="6"/>
      <c r="D122" s="6" t="s">
        <v>17</v>
      </c>
      <c r="E122" s="32">
        <v>-308000</v>
      </c>
    </row>
    <row r="123" spans="1:5" x14ac:dyDescent="0.3">
      <c r="C123" s="6"/>
      <c r="D123" s="6" t="s">
        <v>12</v>
      </c>
      <c r="E123" s="32">
        <v>501750</v>
      </c>
    </row>
    <row r="124" spans="1:5" x14ac:dyDescent="0.3">
      <c r="C124" s="6" t="s">
        <v>40</v>
      </c>
      <c r="D124" s="6"/>
      <c r="E124" s="32">
        <v>154800</v>
      </c>
    </row>
    <row r="125" spans="1:5" x14ac:dyDescent="0.3">
      <c r="C125" s="6"/>
      <c r="D125" s="6" t="s">
        <v>17</v>
      </c>
      <c r="E125" s="32">
        <v>-319300</v>
      </c>
    </row>
    <row r="126" spans="1:5" x14ac:dyDescent="0.3">
      <c r="C126" s="6"/>
      <c r="D126" s="6" t="s">
        <v>12</v>
      </c>
      <c r="E126" s="32">
        <v>474100</v>
      </c>
    </row>
    <row r="127" spans="1:5" x14ac:dyDescent="0.3">
      <c r="A127" s="6" t="s">
        <v>62</v>
      </c>
      <c r="C127" s="6"/>
      <c r="D127" s="6"/>
      <c r="E127" s="32">
        <v>4314120</v>
      </c>
    </row>
    <row r="128" spans="1:5" x14ac:dyDescent="0.3">
      <c r="A128"/>
      <c r="B128"/>
      <c r="C128"/>
    </row>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864F4-47FE-47E5-B024-B00E7A291B45}">
  <sheetPr codeName="Sheet3"/>
  <dimension ref="A3:B128"/>
  <sheetViews>
    <sheetView zoomScale="80" zoomScaleNormal="80" workbookViewId="0">
      <selection activeCell="B5" sqref="B5"/>
    </sheetView>
  </sheetViews>
  <sheetFormatPr defaultRowHeight="14.4" x14ac:dyDescent="0.3"/>
  <cols>
    <col min="1" max="1" width="33.6640625" bestFit="1" customWidth="1"/>
    <col min="2" max="2" width="21.109375" bestFit="1" customWidth="1"/>
    <col min="3" max="3" width="8.33203125" bestFit="1" customWidth="1"/>
    <col min="4" max="4" width="6.109375" bestFit="1" customWidth="1"/>
    <col min="5" max="5" width="5" bestFit="1" customWidth="1"/>
    <col min="6" max="6" width="4.33203125" bestFit="1" customWidth="1"/>
    <col min="7" max="7" width="4.6640625" bestFit="1" customWidth="1"/>
    <col min="8" max="8" width="4.109375" bestFit="1" customWidth="1"/>
    <col min="9" max="9" width="6.5546875" bestFit="1" customWidth="1"/>
    <col min="10" max="10" width="10.33203125" bestFit="1" customWidth="1"/>
    <col min="11" max="11" width="7.77734375" bestFit="1" customWidth="1"/>
    <col min="12" max="13" width="9.6640625" bestFit="1" customWidth="1"/>
    <col min="14" max="14" width="10.5546875" bestFit="1" customWidth="1"/>
  </cols>
  <sheetData>
    <row r="3" spans="1:2" x14ac:dyDescent="0.3">
      <c r="A3" s="10" t="s">
        <v>61</v>
      </c>
      <c r="B3" t="s">
        <v>79</v>
      </c>
    </row>
    <row r="4" spans="1:2" x14ac:dyDescent="0.3">
      <c r="A4" s="8" t="s">
        <v>111</v>
      </c>
      <c r="B4" s="47">
        <v>147</v>
      </c>
    </row>
    <row r="5" spans="1:2" x14ac:dyDescent="0.3">
      <c r="A5" s="30" t="s">
        <v>9</v>
      </c>
      <c r="B5" s="47">
        <v>49</v>
      </c>
    </row>
    <row r="6" spans="1:2" x14ac:dyDescent="0.3">
      <c r="A6" s="31" t="s">
        <v>10</v>
      </c>
      <c r="B6" s="47">
        <v>16</v>
      </c>
    </row>
    <row r="7" spans="1:2" x14ac:dyDescent="0.3">
      <c r="A7" s="59" t="s">
        <v>17</v>
      </c>
      <c r="B7" s="47">
        <v>13</v>
      </c>
    </row>
    <row r="8" spans="1:2" x14ac:dyDescent="0.3">
      <c r="A8" s="59" t="s">
        <v>12</v>
      </c>
      <c r="B8" s="47">
        <v>3</v>
      </c>
    </row>
    <row r="9" spans="1:2" x14ac:dyDescent="0.3">
      <c r="A9" s="31" t="s">
        <v>29</v>
      </c>
      <c r="B9" s="47">
        <v>17</v>
      </c>
    </row>
    <row r="10" spans="1:2" x14ac:dyDescent="0.3">
      <c r="A10" s="59" t="s">
        <v>17</v>
      </c>
      <c r="B10" s="47">
        <v>13</v>
      </c>
    </row>
    <row r="11" spans="1:2" x14ac:dyDescent="0.3">
      <c r="A11" s="59" t="s">
        <v>12</v>
      </c>
      <c r="B11" s="47">
        <v>4</v>
      </c>
    </row>
    <row r="12" spans="1:2" x14ac:dyDescent="0.3">
      <c r="A12" s="31" t="s">
        <v>30</v>
      </c>
      <c r="B12" s="47">
        <v>16</v>
      </c>
    </row>
    <row r="13" spans="1:2" x14ac:dyDescent="0.3">
      <c r="A13" s="59" t="s">
        <v>17</v>
      </c>
      <c r="B13" s="47">
        <v>13</v>
      </c>
    </row>
    <row r="14" spans="1:2" x14ac:dyDescent="0.3">
      <c r="A14" s="59" t="s">
        <v>12</v>
      </c>
      <c r="B14" s="47">
        <v>3</v>
      </c>
    </row>
    <row r="15" spans="1:2" x14ac:dyDescent="0.3">
      <c r="A15" s="30" t="s">
        <v>31</v>
      </c>
      <c r="B15" s="47">
        <v>49</v>
      </c>
    </row>
    <row r="16" spans="1:2" x14ac:dyDescent="0.3">
      <c r="A16" s="31" t="s">
        <v>10</v>
      </c>
      <c r="B16" s="47">
        <v>16</v>
      </c>
    </row>
    <row r="17" spans="1:2" x14ac:dyDescent="0.3">
      <c r="A17" s="59" t="s">
        <v>17</v>
      </c>
      <c r="B17" s="47">
        <v>13</v>
      </c>
    </row>
    <row r="18" spans="1:2" x14ac:dyDescent="0.3">
      <c r="A18" s="59" t="s">
        <v>12</v>
      </c>
      <c r="B18" s="47">
        <v>3</v>
      </c>
    </row>
    <row r="19" spans="1:2" x14ac:dyDescent="0.3">
      <c r="A19" s="31" t="s">
        <v>29</v>
      </c>
      <c r="B19" s="47">
        <v>17</v>
      </c>
    </row>
    <row r="20" spans="1:2" x14ac:dyDescent="0.3">
      <c r="A20" s="59" t="s">
        <v>17</v>
      </c>
      <c r="B20" s="47">
        <v>13</v>
      </c>
    </row>
    <row r="21" spans="1:2" x14ac:dyDescent="0.3">
      <c r="A21" s="59" t="s">
        <v>12</v>
      </c>
      <c r="B21" s="47">
        <v>4</v>
      </c>
    </row>
    <row r="22" spans="1:2" x14ac:dyDescent="0.3">
      <c r="A22" s="31" t="s">
        <v>30</v>
      </c>
      <c r="B22" s="47">
        <v>16</v>
      </c>
    </row>
    <row r="23" spans="1:2" x14ac:dyDescent="0.3">
      <c r="A23" s="59" t="s">
        <v>17</v>
      </c>
      <c r="B23" s="47">
        <v>13</v>
      </c>
    </row>
    <row r="24" spans="1:2" x14ac:dyDescent="0.3">
      <c r="A24" s="59" t="s">
        <v>12</v>
      </c>
      <c r="B24" s="47">
        <v>3</v>
      </c>
    </row>
    <row r="25" spans="1:2" x14ac:dyDescent="0.3">
      <c r="A25" s="30" t="s">
        <v>32</v>
      </c>
      <c r="B25" s="47">
        <v>49</v>
      </c>
    </row>
    <row r="26" spans="1:2" x14ac:dyDescent="0.3">
      <c r="A26" s="31" t="s">
        <v>10</v>
      </c>
      <c r="B26" s="47">
        <v>16</v>
      </c>
    </row>
    <row r="27" spans="1:2" x14ac:dyDescent="0.3">
      <c r="A27" s="59" t="s">
        <v>17</v>
      </c>
      <c r="B27" s="47">
        <v>13</v>
      </c>
    </row>
    <row r="28" spans="1:2" x14ac:dyDescent="0.3">
      <c r="A28" s="59" t="s">
        <v>12</v>
      </c>
      <c r="B28" s="47">
        <v>3</v>
      </c>
    </row>
    <row r="29" spans="1:2" x14ac:dyDescent="0.3">
      <c r="A29" s="31" t="s">
        <v>29</v>
      </c>
      <c r="B29" s="47">
        <v>17</v>
      </c>
    </row>
    <row r="30" spans="1:2" x14ac:dyDescent="0.3">
      <c r="A30" s="59" t="s">
        <v>17</v>
      </c>
      <c r="B30" s="47">
        <v>13</v>
      </c>
    </row>
    <row r="31" spans="1:2" x14ac:dyDescent="0.3">
      <c r="A31" s="59" t="s">
        <v>12</v>
      </c>
      <c r="B31" s="47">
        <v>4</v>
      </c>
    </row>
    <row r="32" spans="1:2" x14ac:dyDescent="0.3">
      <c r="A32" s="31" t="s">
        <v>30</v>
      </c>
      <c r="B32" s="47">
        <v>16</v>
      </c>
    </row>
    <row r="33" spans="1:2" x14ac:dyDescent="0.3">
      <c r="A33" s="59" t="s">
        <v>17</v>
      </c>
      <c r="B33" s="47">
        <v>13</v>
      </c>
    </row>
    <row r="34" spans="1:2" x14ac:dyDescent="0.3">
      <c r="A34" s="59" t="s">
        <v>12</v>
      </c>
      <c r="B34" s="47">
        <v>3</v>
      </c>
    </row>
    <row r="35" spans="1:2" x14ac:dyDescent="0.3">
      <c r="A35" s="8" t="s">
        <v>112</v>
      </c>
      <c r="B35" s="47">
        <v>145</v>
      </c>
    </row>
    <row r="36" spans="1:2" x14ac:dyDescent="0.3">
      <c r="A36" s="30" t="s">
        <v>33</v>
      </c>
      <c r="B36" s="47">
        <v>49</v>
      </c>
    </row>
    <row r="37" spans="1:2" x14ac:dyDescent="0.3">
      <c r="A37" s="31" t="s">
        <v>10</v>
      </c>
      <c r="B37" s="47">
        <v>16</v>
      </c>
    </row>
    <row r="38" spans="1:2" x14ac:dyDescent="0.3">
      <c r="A38" s="59" t="s">
        <v>17</v>
      </c>
      <c r="B38" s="47">
        <v>13</v>
      </c>
    </row>
    <row r="39" spans="1:2" x14ac:dyDescent="0.3">
      <c r="A39" s="59" t="s">
        <v>12</v>
      </c>
      <c r="B39" s="47">
        <v>3</v>
      </c>
    </row>
    <row r="40" spans="1:2" x14ac:dyDescent="0.3">
      <c r="A40" s="31" t="s">
        <v>29</v>
      </c>
      <c r="B40" s="47">
        <v>17</v>
      </c>
    </row>
    <row r="41" spans="1:2" x14ac:dyDescent="0.3">
      <c r="A41" s="59" t="s">
        <v>17</v>
      </c>
      <c r="B41" s="47">
        <v>13</v>
      </c>
    </row>
    <row r="42" spans="1:2" x14ac:dyDescent="0.3">
      <c r="A42" s="59" t="s">
        <v>12</v>
      </c>
      <c r="B42" s="47">
        <v>4</v>
      </c>
    </row>
    <row r="43" spans="1:2" x14ac:dyDescent="0.3">
      <c r="A43" s="31" t="s">
        <v>30</v>
      </c>
      <c r="B43" s="47">
        <v>16</v>
      </c>
    </row>
    <row r="44" spans="1:2" x14ac:dyDescent="0.3">
      <c r="A44" s="59" t="s">
        <v>17</v>
      </c>
      <c r="B44" s="47">
        <v>13</v>
      </c>
    </row>
    <row r="45" spans="1:2" x14ac:dyDescent="0.3">
      <c r="A45" s="59" t="s">
        <v>12</v>
      </c>
      <c r="B45" s="47">
        <v>3</v>
      </c>
    </row>
    <row r="46" spans="1:2" x14ac:dyDescent="0.3">
      <c r="A46" s="30" t="s">
        <v>34</v>
      </c>
      <c r="B46" s="47">
        <v>48</v>
      </c>
    </row>
    <row r="47" spans="1:2" x14ac:dyDescent="0.3">
      <c r="A47" s="31" t="s">
        <v>10</v>
      </c>
      <c r="B47" s="47">
        <v>16</v>
      </c>
    </row>
    <row r="48" spans="1:2" x14ac:dyDescent="0.3">
      <c r="A48" s="59" t="s">
        <v>17</v>
      </c>
      <c r="B48" s="47">
        <v>13</v>
      </c>
    </row>
    <row r="49" spans="1:2" x14ac:dyDescent="0.3">
      <c r="A49" s="59" t="s">
        <v>12</v>
      </c>
      <c r="B49" s="47">
        <v>3</v>
      </c>
    </row>
    <row r="50" spans="1:2" x14ac:dyDescent="0.3">
      <c r="A50" s="31" t="s">
        <v>29</v>
      </c>
      <c r="B50" s="47">
        <v>16</v>
      </c>
    </row>
    <row r="51" spans="1:2" x14ac:dyDescent="0.3">
      <c r="A51" s="59" t="s">
        <v>17</v>
      </c>
      <c r="B51" s="47">
        <v>13</v>
      </c>
    </row>
    <row r="52" spans="1:2" x14ac:dyDescent="0.3">
      <c r="A52" s="59" t="s">
        <v>12</v>
      </c>
      <c r="B52" s="47">
        <v>3</v>
      </c>
    </row>
    <row r="53" spans="1:2" x14ac:dyDescent="0.3">
      <c r="A53" s="31" t="s">
        <v>30</v>
      </c>
      <c r="B53" s="47">
        <v>16</v>
      </c>
    </row>
    <row r="54" spans="1:2" x14ac:dyDescent="0.3">
      <c r="A54" s="59" t="s">
        <v>17</v>
      </c>
      <c r="B54" s="47">
        <v>13</v>
      </c>
    </row>
    <row r="55" spans="1:2" x14ac:dyDescent="0.3">
      <c r="A55" s="59" t="s">
        <v>12</v>
      </c>
      <c r="B55" s="47">
        <v>3</v>
      </c>
    </row>
    <row r="56" spans="1:2" x14ac:dyDescent="0.3">
      <c r="A56" s="30" t="s">
        <v>35</v>
      </c>
      <c r="B56" s="47">
        <v>48</v>
      </c>
    </row>
    <row r="57" spans="1:2" x14ac:dyDescent="0.3">
      <c r="A57" s="31" t="s">
        <v>10</v>
      </c>
      <c r="B57" s="47">
        <v>16</v>
      </c>
    </row>
    <row r="58" spans="1:2" x14ac:dyDescent="0.3">
      <c r="A58" s="59" t="s">
        <v>17</v>
      </c>
      <c r="B58" s="47">
        <v>13</v>
      </c>
    </row>
    <row r="59" spans="1:2" x14ac:dyDescent="0.3">
      <c r="A59" s="59" t="s">
        <v>12</v>
      </c>
      <c r="B59" s="47">
        <v>3</v>
      </c>
    </row>
    <row r="60" spans="1:2" x14ac:dyDescent="0.3">
      <c r="A60" s="31" t="s">
        <v>29</v>
      </c>
      <c r="B60" s="47">
        <v>16</v>
      </c>
    </row>
    <row r="61" spans="1:2" x14ac:dyDescent="0.3">
      <c r="A61" s="59" t="s">
        <v>17</v>
      </c>
      <c r="B61" s="47">
        <v>13</v>
      </c>
    </row>
    <row r="62" spans="1:2" x14ac:dyDescent="0.3">
      <c r="A62" s="59" t="s">
        <v>12</v>
      </c>
      <c r="B62" s="47">
        <v>3</v>
      </c>
    </row>
    <row r="63" spans="1:2" x14ac:dyDescent="0.3">
      <c r="A63" s="31" t="s">
        <v>30</v>
      </c>
      <c r="B63" s="47">
        <v>16</v>
      </c>
    </row>
    <row r="64" spans="1:2" x14ac:dyDescent="0.3">
      <c r="A64" s="59" t="s">
        <v>17</v>
      </c>
      <c r="B64" s="47">
        <v>13</v>
      </c>
    </row>
    <row r="65" spans="1:2" x14ac:dyDescent="0.3">
      <c r="A65" s="59" t="s">
        <v>12</v>
      </c>
      <c r="B65" s="47">
        <v>3</v>
      </c>
    </row>
    <row r="66" spans="1:2" x14ac:dyDescent="0.3">
      <c r="A66" s="8" t="s">
        <v>113</v>
      </c>
      <c r="B66" s="47">
        <v>144</v>
      </c>
    </row>
    <row r="67" spans="1:2" x14ac:dyDescent="0.3">
      <c r="A67" s="30" t="s">
        <v>36</v>
      </c>
      <c r="B67" s="47">
        <v>48</v>
      </c>
    </row>
    <row r="68" spans="1:2" x14ac:dyDescent="0.3">
      <c r="A68" s="31" t="s">
        <v>10</v>
      </c>
      <c r="B68" s="47">
        <v>16</v>
      </c>
    </row>
    <row r="69" spans="1:2" x14ac:dyDescent="0.3">
      <c r="A69" s="59" t="s">
        <v>17</v>
      </c>
      <c r="B69" s="47">
        <v>13</v>
      </c>
    </row>
    <row r="70" spans="1:2" x14ac:dyDescent="0.3">
      <c r="A70" s="59" t="s">
        <v>12</v>
      </c>
      <c r="B70" s="47">
        <v>3</v>
      </c>
    </row>
    <row r="71" spans="1:2" x14ac:dyDescent="0.3">
      <c r="A71" s="31" t="s">
        <v>29</v>
      </c>
      <c r="B71" s="47">
        <v>16</v>
      </c>
    </row>
    <row r="72" spans="1:2" x14ac:dyDescent="0.3">
      <c r="A72" s="59" t="s">
        <v>17</v>
      </c>
      <c r="B72" s="47">
        <v>13</v>
      </c>
    </row>
    <row r="73" spans="1:2" x14ac:dyDescent="0.3">
      <c r="A73" s="59" t="s">
        <v>12</v>
      </c>
      <c r="B73" s="47">
        <v>3</v>
      </c>
    </row>
    <row r="74" spans="1:2" x14ac:dyDescent="0.3">
      <c r="A74" s="31" t="s">
        <v>30</v>
      </c>
      <c r="B74" s="47">
        <v>16</v>
      </c>
    </row>
    <row r="75" spans="1:2" x14ac:dyDescent="0.3">
      <c r="A75" s="59" t="s">
        <v>17</v>
      </c>
      <c r="B75" s="47">
        <v>13</v>
      </c>
    </row>
    <row r="76" spans="1:2" x14ac:dyDescent="0.3">
      <c r="A76" s="59" t="s">
        <v>12</v>
      </c>
      <c r="B76" s="47">
        <v>3</v>
      </c>
    </row>
    <row r="77" spans="1:2" x14ac:dyDescent="0.3">
      <c r="A77" s="30" t="s">
        <v>37</v>
      </c>
      <c r="B77" s="47">
        <v>48</v>
      </c>
    </row>
    <row r="78" spans="1:2" x14ac:dyDescent="0.3">
      <c r="A78" s="31" t="s">
        <v>10</v>
      </c>
      <c r="B78" s="47">
        <v>16</v>
      </c>
    </row>
    <row r="79" spans="1:2" x14ac:dyDescent="0.3">
      <c r="A79" s="59" t="s">
        <v>17</v>
      </c>
      <c r="B79" s="47">
        <v>13</v>
      </c>
    </row>
    <row r="80" spans="1:2" x14ac:dyDescent="0.3">
      <c r="A80" s="59" t="s">
        <v>12</v>
      </c>
      <c r="B80" s="47">
        <v>3</v>
      </c>
    </row>
    <row r="81" spans="1:2" x14ac:dyDescent="0.3">
      <c r="A81" s="31" t="s">
        <v>29</v>
      </c>
      <c r="B81" s="47">
        <v>16</v>
      </c>
    </row>
    <row r="82" spans="1:2" x14ac:dyDescent="0.3">
      <c r="A82" s="59" t="s">
        <v>17</v>
      </c>
      <c r="B82" s="47">
        <v>13</v>
      </c>
    </row>
    <row r="83" spans="1:2" x14ac:dyDescent="0.3">
      <c r="A83" s="59" t="s">
        <v>12</v>
      </c>
      <c r="B83" s="47">
        <v>3</v>
      </c>
    </row>
    <row r="84" spans="1:2" x14ac:dyDescent="0.3">
      <c r="A84" s="31" t="s">
        <v>30</v>
      </c>
      <c r="B84" s="47">
        <v>16</v>
      </c>
    </row>
    <row r="85" spans="1:2" x14ac:dyDescent="0.3">
      <c r="A85" s="59" t="s">
        <v>17</v>
      </c>
      <c r="B85" s="47">
        <v>13</v>
      </c>
    </row>
    <row r="86" spans="1:2" x14ac:dyDescent="0.3">
      <c r="A86" s="59" t="s">
        <v>12</v>
      </c>
      <c r="B86" s="47">
        <v>3</v>
      </c>
    </row>
    <row r="87" spans="1:2" x14ac:dyDescent="0.3">
      <c r="A87" s="30" t="s">
        <v>38</v>
      </c>
      <c r="B87" s="47">
        <v>48</v>
      </c>
    </row>
    <row r="88" spans="1:2" x14ac:dyDescent="0.3">
      <c r="A88" s="31" t="s">
        <v>10</v>
      </c>
      <c r="B88" s="47">
        <v>16</v>
      </c>
    </row>
    <row r="89" spans="1:2" x14ac:dyDescent="0.3">
      <c r="A89" s="59" t="s">
        <v>17</v>
      </c>
      <c r="B89" s="47">
        <v>13</v>
      </c>
    </row>
    <row r="90" spans="1:2" x14ac:dyDescent="0.3">
      <c r="A90" s="59" t="s">
        <v>12</v>
      </c>
      <c r="B90" s="47">
        <v>3</v>
      </c>
    </row>
    <row r="91" spans="1:2" x14ac:dyDescent="0.3">
      <c r="A91" s="31" t="s">
        <v>29</v>
      </c>
      <c r="B91" s="47">
        <v>16</v>
      </c>
    </row>
    <row r="92" spans="1:2" x14ac:dyDescent="0.3">
      <c r="A92" s="59" t="s">
        <v>17</v>
      </c>
      <c r="B92" s="47">
        <v>13</v>
      </c>
    </row>
    <row r="93" spans="1:2" x14ac:dyDescent="0.3">
      <c r="A93" s="59" t="s">
        <v>12</v>
      </c>
      <c r="B93" s="47">
        <v>3</v>
      </c>
    </row>
    <row r="94" spans="1:2" x14ac:dyDescent="0.3">
      <c r="A94" s="31" t="s">
        <v>30</v>
      </c>
      <c r="B94" s="47">
        <v>16</v>
      </c>
    </row>
    <row r="95" spans="1:2" x14ac:dyDescent="0.3">
      <c r="A95" s="59" t="s">
        <v>17</v>
      </c>
      <c r="B95" s="47">
        <v>13</v>
      </c>
    </row>
    <row r="96" spans="1:2" x14ac:dyDescent="0.3">
      <c r="A96" s="59" t="s">
        <v>12</v>
      </c>
      <c r="B96" s="47">
        <v>3</v>
      </c>
    </row>
    <row r="97" spans="1:2" x14ac:dyDescent="0.3">
      <c r="A97" s="8" t="s">
        <v>114</v>
      </c>
      <c r="B97" s="47">
        <v>144</v>
      </c>
    </row>
    <row r="98" spans="1:2" x14ac:dyDescent="0.3">
      <c r="A98" s="30" t="s">
        <v>39</v>
      </c>
      <c r="B98" s="47">
        <v>48</v>
      </c>
    </row>
    <row r="99" spans="1:2" x14ac:dyDescent="0.3">
      <c r="A99" s="31" t="s">
        <v>10</v>
      </c>
      <c r="B99" s="47">
        <v>16</v>
      </c>
    </row>
    <row r="100" spans="1:2" x14ac:dyDescent="0.3">
      <c r="A100" s="59" t="s">
        <v>17</v>
      </c>
      <c r="B100" s="47">
        <v>13</v>
      </c>
    </row>
    <row r="101" spans="1:2" x14ac:dyDescent="0.3">
      <c r="A101" s="59" t="s">
        <v>12</v>
      </c>
      <c r="B101" s="47">
        <v>3</v>
      </c>
    </row>
    <row r="102" spans="1:2" x14ac:dyDescent="0.3">
      <c r="A102" s="31" t="s">
        <v>29</v>
      </c>
      <c r="B102" s="47">
        <v>16</v>
      </c>
    </row>
    <row r="103" spans="1:2" x14ac:dyDescent="0.3">
      <c r="A103" s="59" t="s">
        <v>17</v>
      </c>
      <c r="B103" s="47">
        <v>13</v>
      </c>
    </row>
    <row r="104" spans="1:2" x14ac:dyDescent="0.3">
      <c r="A104" s="59" t="s">
        <v>12</v>
      </c>
      <c r="B104" s="47">
        <v>3</v>
      </c>
    </row>
    <row r="105" spans="1:2" x14ac:dyDescent="0.3">
      <c r="A105" s="31" t="s">
        <v>30</v>
      </c>
      <c r="B105" s="47">
        <v>16</v>
      </c>
    </row>
    <row r="106" spans="1:2" x14ac:dyDescent="0.3">
      <c r="A106" s="59" t="s">
        <v>17</v>
      </c>
      <c r="B106" s="47">
        <v>13</v>
      </c>
    </row>
    <row r="107" spans="1:2" x14ac:dyDescent="0.3">
      <c r="A107" s="59" t="s">
        <v>12</v>
      </c>
      <c r="B107" s="47">
        <v>3</v>
      </c>
    </row>
    <row r="108" spans="1:2" x14ac:dyDescent="0.3">
      <c r="A108" s="30" t="s">
        <v>40</v>
      </c>
      <c r="B108" s="47">
        <v>48</v>
      </c>
    </row>
    <row r="109" spans="1:2" x14ac:dyDescent="0.3">
      <c r="A109" s="31" t="s">
        <v>10</v>
      </c>
      <c r="B109" s="47">
        <v>16</v>
      </c>
    </row>
    <row r="110" spans="1:2" x14ac:dyDescent="0.3">
      <c r="A110" s="59" t="s">
        <v>17</v>
      </c>
      <c r="B110" s="47">
        <v>13</v>
      </c>
    </row>
    <row r="111" spans="1:2" x14ac:dyDescent="0.3">
      <c r="A111" s="59" t="s">
        <v>12</v>
      </c>
      <c r="B111" s="47">
        <v>3</v>
      </c>
    </row>
    <row r="112" spans="1:2" x14ac:dyDescent="0.3">
      <c r="A112" s="31" t="s">
        <v>29</v>
      </c>
      <c r="B112" s="47">
        <v>16</v>
      </c>
    </row>
    <row r="113" spans="1:2" x14ac:dyDescent="0.3">
      <c r="A113" s="59" t="s">
        <v>17</v>
      </c>
      <c r="B113" s="47">
        <v>13</v>
      </c>
    </row>
    <row r="114" spans="1:2" x14ac:dyDescent="0.3">
      <c r="A114" s="59" t="s">
        <v>12</v>
      </c>
      <c r="B114" s="47">
        <v>3</v>
      </c>
    </row>
    <row r="115" spans="1:2" x14ac:dyDescent="0.3">
      <c r="A115" s="31" t="s">
        <v>30</v>
      </c>
      <c r="B115" s="47">
        <v>16</v>
      </c>
    </row>
    <row r="116" spans="1:2" x14ac:dyDescent="0.3">
      <c r="A116" s="59" t="s">
        <v>17</v>
      </c>
      <c r="B116" s="47">
        <v>13</v>
      </c>
    </row>
    <row r="117" spans="1:2" x14ac:dyDescent="0.3">
      <c r="A117" s="59" t="s">
        <v>12</v>
      </c>
      <c r="B117" s="47">
        <v>3</v>
      </c>
    </row>
    <row r="118" spans="1:2" x14ac:dyDescent="0.3">
      <c r="A118" s="30" t="s">
        <v>41</v>
      </c>
      <c r="B118" s="47">
        <v>48</v>
      </c>
    </row>
    <row r="119" spans="1:2" x14ac:dyDescent="0.3">
      <c r="A119" s="31" t="s">
        <v>10</v>
      </c>
      <c r="B119" s="47">
        <v>16</v>
      </c>
    </row>
    <row r="120" spans="1:2" x14ac:dyDescent="0.3">
      <c r="A120" s="59" t="s">
        <v>17</v>
      </c>
      <c r="B120" s="47">
        <v>13</v>
      </c>
    </row>
    <row r="121" spans="1:2" x14ac:dyDescent="0.3">
      <c r="A121" s="59" t="s">
        <v>12</v>
      </c>
      <c r="B121" s="47">
        <v>3</v>
      </c>
    </row>
    <row r="122" spans="1:2" x14ac:dyDescent="0.3">
      <c r="A122" s="31" t="s">
        <v>29</v>
      </c>
      <c r="B122" s="47">
        <v>16</v>
      </c>
    </row>
    <row r="123" spans="1:2" x14ac:dyDescent="0.3">
      <c r="A123" s="59" t="s">
        <v>17</v>
      </c>
      <c r="B123" s="47">
        <v>13</v>
      </c>
    </row>
    <row r="124" spans="1:2" x14ac:dyDescent="0.3">
      <c r="A124" s="59" t="s">
        <v>12</v>
      </c>
      <c r="B124" s="47">
        <v>3</v>
      </c>
    </row>
    <row r="125" spans="1:2" x14ac:dyDescent="0.3">
      <c r="A125" s="31" t="s">
        <v>30</v>
      </c>
      <c r="B125" s="47">
        <v>16</v>
      </c>
    </row>
    <row r="126" spans="1:2" x14ac:dyDescent="0.3">
      <c r="A126" s="59" t="s">
        <v>17</v>
      </c>
      <c r="B126" s="47">
        <v>13</v>
      </c>
    </row>
    <row r="127" spans="1:2" x14ac:dyDescent="0.3">
      <c r="A127" s="59" t="s">
        <v>12</v>
      </c>
      <c r="B127" s="47">
        <v>3</v>
      </c>
    </row>
    <row r="128" spans="1:2" x14ac:dyDescent="0.3">
      <c r="A128" s="8" t="s">
        <v>62</v>
      </c>
      <c r="B128" s="47">
        <v>580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BB074-16B1-4D7F-A0D8-0292BF188A97}">
  <dimension ref="C1:D136"/>
  <sheetViews>
    <sheetView showGridLines="0" tabSelected="1" view="pageBreakPreview" zoomScale="40" zoomScaleNormal="30" zoomScaleSheetLayoutView="40" workbookViewId="0">
      <selection activeCell="BB34" sqref="BB34"/>
    </sheetView>
  </sheetViews>
  <sheetFormatPr defaultRowHeight="14.4" x14ac:dyDescent="0.3"/>
  <cols>
    <col min="1" max="2" width="8.88671875" style="55"/>
    <col min="3" max="3" width="25.6640625" style="55" bestFit="1" customWidth="1"/>
    <col min="4" max="4" width="35.6640625" style="55" bestFit="1" customWidth="1"/>
    <col min="5" max="16384" width="8.88671875" style="55"/>
  </cols>
  <sheetData>
    <row r="1" ht="27.9" customHeight="1" x14ac:dyDescent="0.3"/>
    <row r="2" ht="27.9" customHeight="1" x14ac:dyDescent="0.3"/>
    <row r="3" ht="27.9" customHeight="1" x14ac:dyDescent="0.3"/>
    <row r="4" ht="27.9" customHeight="1" x14ac:dyDescent="0.3"/>
    <row r="5" ht="27.9" customHeight="1" x14ac:dyDescent="0.3"/>
    <row r="6" ht="27.9" customHeight="1" x14ac:dyDescent="0.3"/>
    <row r="7" ht="27.9" customHeight="1" x14ac:dyDescent="0.3"/>
    <row r="8" ht="27.9" customHeight="1" x14ac:dyDescent="0.3"/>
    <row r="9" ht="27.9" customHeight="1" x14ac:dyDescent="0.3"/>
    <row r="10" ht="27.9" customHeight="1" x14ac:dyDescent="0.3"/>
    <row r="11" ht="27.9" customHeight="1" x14ac:dyDescent="0.3"/>
    <row r="12" ht="27.9" hidden="1" customHeight="1" x14ac:dyDescent="0.3"/>
    <row r="13" ht="27.9" hidden="1" customHeight="1" x14ac:dyDescent="0.3"/>
    <row r="14" ht="27.9" hidden="1" customHeight="1" x14ac:dyDescent="0.3"/>
    <row r="15" ht="27.9" hidden="1" customHeight="1" x14ac:dyDescent="0.3"/>
    <row r="16" ht="27.9" hidden="1" customHeight="1" x14ac:dyDescent="0.3"/>
    <row r="17" ht="27.9" customHeight="1" x14ac:dyDescent="0.3"/>
    <row r="18" ht="27.9" customHeight="1" x14ac:dyDescent="0.3"/>
    <row r="19" ht="27.9" customHeight="1" x14ac:dyDescent="0.3"/>
    <row r="20" ht="27.9" customHeight="1" x14ac:dyDescent="0.3"/>
    <row r="21" ht="27.9" customHeight="1" x14ac:dyDescent="0.3"/>
    <row r="22" ht="27.9" customHeight="1" x14ac:dyDescent="0.3"/>
    <row r="23" ht="27.9" customHeight="1" x14ac:dyDescent="0.3"/>
    <row r="24" ht="27.9" customHeight="1" x14ac:dyDescent="0.3"/>
    <row r="25" ht="27.9" customHeight="1" x14ac:dyDescent="0.3"/>
    <row r="26" ht="27.9" customHeight="1" x14ac:dyDescent="0.3"/>
    <row r="27" ht="27.9" customHeight="1" x14ac:dyDescent="0.3"/>
    <row r="28" ht="48.6" customHeight="1" x14ac:dyDescent="0.3"/>
    <row r="29" ht="27.9" hidden="1" customHeight="1" x14ac:dyDescent="0.3"/>
    <row r="30" ht="27.9" hidden="1" customHeight="1" x14ac:dyDescent="0.3"/>
    <row r="31" ht="27.9" hidden="1" customHeight="1" x14ac:dyDescent="0.3"/>
    <row r="32" ht="27.9" hidden="1" customHeight="1" x14ac:dyDescent="0.3"/>
    <row r="33" spans="3:4" ht="28.8" x14ac:dyDescent="0.55000000000000004">
      <c r="C33" s="64" t="s">
        <v>105</v>
      </c>
      <c r="D33" s="64" t="s">
        <v>68</v>
      </c>
    </row>
    <row r="34" spans="3:4" ht="28.8" x14ac:dyDescent="0.3">
      <c r="C34" s="65" t="s">
        <v>106</v>
      </c>
      <c r="D34" s="65">
        <v>1475750</v>
      </c>
    </row>
    <row r="35" spans="3:4" ht="28.8" x14ac:dyDescent="0.3">
      <c r="C35" s="65" t="s">
        <v>107</v>
      </c>
      <c r="D35" s="65">
        <v>1153400</v>
      </c>
    </row>
    <row r="36" spans="3:4" ht="28.8" x14ac:dyDescent="0.3">
      <c r="C36" s="65" t="s">
        <v>108</v>
      </c>
      <c r="D36" s="65">
        <v>648990</v>
      </c>
    </row>
    <row r="37" spans="3:4" ht="27.9" customHeight="1" x14ac:dyDescent="0.3">
      <c r="C37" s="65" t="s">
        <v>109</v>
      </c>
      <c r="D37" s="65">
        <v>1035980</v>
      </c>
    </row>
    <row r="38" spans="3:4" ht="27.9" customHeight="1" x14ac:dyDescent="0.3">
      <c r="C38" s="65" t="s">
        <v>62</v>
      </c>
      <c r="D38" s="65">
        <v>4314120</v>
      </c>
    </row>
    <row r="39" spans="3:4" ht="27.9" customHeight="1" x14ac:dyDescent="0.3"/>
    <row r="40" spans="3:4" ht="27.9" customHeight="1" x14ac:dyDescent="0.3"/>
    <row r="41" spans="3:4" ht="27.9" customHeight="1" x14ac:dyDescent="0.3"/>
    <row r="42" spans="3:4" ht="27.9" customHeight="1" x14ac:dyDescent="0.3"/>
    <row r="43" spans="3:4" ht="27.9" customHeight="1" x14ac:dyDescent="0.3"/>
    <row r="44" spans="3:4" ht="27.9" customHeight="1" x14ac:dyDescent="0.3"/>
    <row r="45" spans="3:4" ht="27.9" customHeight="1" x14ac:dyDescent="0.3"/>
    <row r="46" spans="3:4" ht="27.9" customHeight="1" x14ac:dyDescent="0.3"/>
    <row r="47" spans="3:4" ht="27.9" customHeight="1" x14ac:dyDescent="0.3"/>
    <row r="48" spans="3:4" ht="27.9" customHeight="1" x14ac:dyDescent="0.3"/>
    <row r="49" ht="27.9" customHeight="1" x14ac:dyDescent="0.3"/>
    <row r="50" ht="27.9" customHeight="1" x14ac:dyDescent="0.3"/>
    <row r="51" ht="27.9" customHeight="1" x14ac:dyDescent="0.3"/>
    <row r="52" ht="27.9" customHeight="1" x14ac:dyDescent="0.3"/>
    <row r="53" ht="27.9" customHeight="1" x14ac:dyDescent="0.3"/>
    <row r="54" ht="27.9" customHeight="1" x14ac:dyDescent="0.3"/>
    <row r="55" ht="27.9" customHeight="1" x14ac:dyDescent="0.3"/>
    <row r="56" ht="27.9" customHeight="1" x14ac:dyDescent="0.3"/>
    <row r="57" ht="27.9" customHeight="1" x14ac:dyDescent="0.3"/>
    <row r="58" ht="67.2" customHeight="1" x14ac:dyDescent="0.3"/>
    <row r="59" ht="67.2" customHeight="1" x14ac:dyDescent="0.3"/>
    <row r="60" ht="27.9" customHeight="1" x14ac:dyDescent="0.3"/>
    <row r="61" ht="27.9" customHeight="1" x14ac:dyDescent="0.3"/>
    <row r="62" ht="27.9" customHeight="1" x14ac:dyDescent="0.3"/>
    <row r="63" ht="27.9" customHeight="1" x14ac:dyDescent="0.3"/>
    <row r="64" ht="27.9" customHeight="1" x14ac:dyDescent="0.3"/>
    <row r="65" ht="27.9" customHeight="1" x14ac:dyDescent="0.3"/>
    <row r="66" ht="27.9" customHeight="1" x14ac:dyDescent="0.3"/>
    <row r="67" ht="27.9" customHeight="1" x14ac:dyDescent="0.3"/>
    <row r="68" ht="27.9" customHeight="1" x14ac:dyDescent="0.3"/>
    <row r="69" ht="27.9" customHeight="1" x14ac:dyDescent="0.3"/>
    <row r="70" ht="27.9" customHeight="1" x14ac:dyDescent="0.3"/>
    <row r="71" ht="27.9" customHeight="1" x14ac:dyDescent="0.3"/>
    <row r="72" ht="27.9" customHeight="1" x14ac:dyDescent="0.3"/>
    <row r="73" ht="27.9" customHeight="1" x14ac:dyDescent="0.3"/>
    <row r="74" ht="27.9" customHeight="1" x14ac:dyDescent="0.3"/>
    <row r="75" ht="27.9" customHeight="1" x14ac:dyDescent="0.3"/>
    <row r="76" ht="27.9" customHeight="1" x14ac:dyDescent="0.3"/>
    <row r="77" ht="27.9" customHeight="1" x14ac:dyDescent="0.3"/>
    <row r="78" ht="27.9" customHeight="1" x14ac:dyDescent="0.3"/>
    <row r="79" ht="27.9" customHeight="1" x14ac:dyDescent="0.3"/>
    <row r="80" ht="27.9" customHeight="1" x14ac:dyDescent="0.3"/>
    <row r="81" ht="27.9" customHeight="1" x14ac:dyDescent="0.3"/>
    <row r="82" ht="27.9" customHeight="1" x14ac:dyDescent="0.3"/>
    <row r="83" ht="27.9" customHeight="1" x14ac:dyDescent="0.3"/>
    <row r="84" ht="27.9" customHeight="1" x14ac:dyDescent="0.3"/>
    <row r="85" ht="27.9" customHeight="1" x14ac:dyDescent="0.3"/>
    <row r="86" ht="27.9" customHeight="1" x14ac:dyDescent="0.3"/>
    <row r="87" ht="27.9" customHeight="1" x14ac:dyDescent="0.3"/>
    <row r="88" ht="27.9" customHeight="1" x14ac:dyDescent="0.3"/>
    <row r="89" ht="27.9" customHeight="1" x14ac:dyDescent="0.3"/>
    <row r="90" ht="27.9" customHeight="1" x14ac:dyDescent="0.3"/>
    <row r="91" ht="27.9" customHeight="1" x14ac:dyDescent="0.3"/>
    <row r="92" ht="27.9" customHeight="1" x14ac:dyDescent="0.3"/>
    <row r="93" ht="27.9" customHeight="1" x14ac:dyDescent="0.3"/>
    <row r="94" ht="27.9" customHeight="1" x14ac:dyDescent="0.3"/>
    <row r="95" ht="27.9" customHeight="1" x14ac:dyDescent="0.3"/>
    <row r="96" ht="27.9" customHeight="1" x14ac:dyDescent="0.3"/>
    <row r="97" ht="27.9" customHeight="1" x14ac:dyDescent="0.3"/>
    <row r="98" ht="27.9" customHeight="1" x14ac:dyDescent="0.3"/>
    <row r="99" ht="27.9" customHeight="1" x14ac:dyDescent="0.3"/>
    <row r="100" ht="27.9" customHeight="1" x14ac:dyDescent="0.3"/>
    <row r="101" ht="27.9" customHeight="1" x14ac:dyDescent="0.3"/>
    <row r="102" ht="27.9" customHeight="1" x14ac:dyDescent="0.3"/>
    <row r="103" ht="27.9" customHeight="1" x14ac:dyDescent="0.3"/>
    <row r="104" ht="27.9" customHeight="1" x14ac:dyDescent="0.3"/>
    <row r="105" ht="27.9" customHeight="1" x14ac:dyDescent="0.3"/>
    <row r="106" ht="27.9" customHeight="1" x14ac:dyDescent="0.3"/>
    <row r="107" ht="27.9" customHeight="1" x14ac:dyDescent="0.3"/>
    <row r="108" ht="27.9" customHeight="1" x14ac:dyDescent="0.3"/>
    <row r="109" ht="27.9" customHeight="1" x14ac:dyDescent="0.3"/>
    <row r="110" ht="27.9" customHeight="1" x14ac:dyDescent="0.3"/>
    <row r="111" ht="27.9" customHeight="1" x14ac:dyDescent="0.3"/>
    <row r="112" ht="27.9" customHeight="1" x14ac:dyDescent="0.3"/>
    <row r="113" ht="27.9" customHeight="1" x14ac:dyDescent="0.3"/>
    <row r="114" ht="27.9" customHeight="1" x14ac:dyDescent="0.3"/>
    <row r="115" ht="27.9" customHeight="1" x14ac:dyDescent="0.3"/>
    <row r="116" ht="27.9" customHeight="1" x14ac:dyDescent="0.3"/>
    <row r="117" ht="27.9" customHeight="1" x14ac:dyDescent="0.3"/>
    <row r="118" ht="27.9" customHeight="1" x14ac:dyDescent="0.3"/>
    <row r="119" ht="27.9" customHeight="1" x14ac:dyDescent="0.3"/>
    <row r="120" ht="27.9" customHeight="1" x14ac:dyDescent="0.3"/>
    <row r="121" ht="27.9" customHeight="1" x14ac:dyDescent="0.3"/>
    <row r="122" ht="27.9" customHeight="1" x14ac:dyDescent="0.3"/>
    <row r="123" ht="27.9" customHeight="1" x14ac:dyDescent="0.3"/>
    <row r="124" ht="27.9" customHeight="1" x14ac:dyDescent="0.3"/>
    <row r="125" ht="27.9" customHeight="1" x14ac:dyDescent="0.3"/>
    <row r="126" ht="27.9" customHeight="1" x14ac:dyDescent="0.3"/>
    <row r="127" ht="27.9" customHeight="1" x14ac:dyDescent="0.3"/>
    <row r="128" ht="27.9" customHeight="1" x14ac:dyDescent="0.3"/>
    <row r="129" ht="27.9" customHeight="1" x14ac:dyDescent="0.3"/>
    <row r="130" ht="27.9" customHeight="1" x14ac:dyDescent="0.3"/>
    <row r="131" ht="27.9" customHeight="1" x14ac:dyDescent="0.3"/>
    <row r="132" ht="27.9" customHeight="1" x14ac:dyDescent="0.3"/>
    <row r="133" ht="27.9" customHeight="1" x14ac:dyDescent="0.3"/>
    <row r="134" ht="27.9" customHeight="1" x14ac:dyDescent="0.3"/>
    <row r="135" ht="27.9" customHeight="1" x14ac:dyDescent="0.3"/>
    <row r="136" ht="27.9" customHeight="1" x14ac:dyDescent="0.3"/>
  </sheetData>
  <pageMargins left="0.7" right="0.7" top="0.75" bottom="0.75" header="0.3" footer="0.3"/>
  <pageSetup paperSize="9" scale="18" orientation="portrait" horizontalDpi="4294967293" verticalDpi="4294967293"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C2967-478E-40E0-8AF9-7548783C3324}">
  <dimension ref="A3:C13"/>
  <sheetViews>
    <sheetView workbookViewId="0">
      <selection activeCell="C3" sqref="C3"/>
    </sheetView>
  </sheetViews>
  <sheetFormatPr defaultRowHeight="14.4" x14ac:dyDescent="0.3"/>
  <cols>
    <col min="1" max="1" width="30.21875" bestFit="1" customWidth="1"/>
    <col min="2" max="2" width="21.33203125" bestFit="1" customWidth="1"/>
    <col min="3" max="3" width="16.33203125" bestFit="1" customWidth="1"/>
  </cols>
  <sheetData>
    <row r="3" spans="1:3" x14ac:dyDescent="0.3">
      <c r="A3" s="10" t="s">
        <v>4</v>
      </c>
      <c r="B3" s="10" t="s">
        <v>50</v>
      </c>
      <c r="C3" t="s">
        <v>68</v>
      </c>
    </row>
    <row r="4" spans="1:3" x14ac:dyDescent="0.3">
      <c r="A4" t="s">
        <v>10</v>
      </c>
      <c r="C4" s="51">
        <v>-712880</v>
      </c>
    </row>
    <row r="5" spans="1:3" x14ac:dyDescent="0.3">
      <c r="B5" t="s">
        <v>17</v>
      </c>
      <c r="C5" s="51">
        <v>-2556500</v>
      </c>
    </row>
    <row r="6" spans="1:3" x14ac:dyDescent="0.3">
      <c r="B6" t="s">
        <v>12</v>
      </c>
      <c r="C6" s="51">
        <v>1843620</v>
      </c>
    </row>
    <row r="7" spans="1:3" x14ac:dyDescent="0.3">
      <c r="A7" t="s">
        <v>29</v>
      </c>
      <c r="C7" s="51">
        <v>2290200</v>
      </c>
    </row>
    <row r="8" spans="1:3" x14ac:dyDescent="0.3">
      <c r="B8" t="s">
        <v>17</v>
      </c>
      <c r="C8" s="51">
        <v>-6618300</v>
      </c>
    </row>
    <row r="9" spans="1:3" x14ac:dyDescent="0.3">
      <c r="B9" t="s">
        <v>12</v>
      </c>
      <c r="C9" s="51">
        <v>8908500</v>
      </c>
    </row>
    <row r="10" spans="1:3" x14ac:dyDescent="0.3">
      <c r="A10" t="s">
        <v>30</v>
      </c>
      <c r="C10" s="51">
        <v>2736800</v>
      </c>
    </row>
    <row r="11" spans="1:3" x14ac:dyDescent="0.3">
      <c r="B11" t="s">
        <v>17</v>
      </c>
      <c r="C11" s="51">
        <v>-4070900</v>
      </c>
    </row>
    <row r="12" spans="1:3" x14ac:dyDescent="0.3">
      <c r="B12" t="s">
        <v>12</v>
      </c>
      <c r="C12" s="51">
        <v>6807700</v>
      </c>
    </row>
    <row r="13" spans="1:3" x14ac:dyDescent="0.3">
      <c r="A13" t="s">
        <v>62</v>
      </c>
      <c r="C13" s="52">
        <v>4314120</v>
      </c>
    </row>
  </sheetData>
  <pageMargins left="0.7" right="0.7" top="0.75" bottom="0.75" header="0.3" footer="0.3"/>
  <pageSetup paperSize="9"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14610-EDE7-44D4-B781-2648E543AFBC}">
  <dimension ref="A3:C13"/>
  <sheetViews>
    <sheetView workbookViewId="0">
      <selection activeCell="U16" sqref="U16"/>
    </sheetView>
  </sheetViews>
  <sheetFormatPr defaultRowHeight="14.4" x14ac:dyDescent="0.3"/>
  <cols>
    <col min="1" max="1" width="30.21875" bestFit="1" customWidth="1"/>
    <col min="2" max="2" width="21.33203125" bestFit="1" customWidth="1"/>
    <col min="3" max="3" width="16.33203125" bestFit="1" customWidth="1"/>
  </cols>
  <sheetData>
    <row r="3" spans="1:3" x14ac:dyDescent="0.3">
      <c r="A3" s="10" t="s">
        <v>4</v>
      </c>
      <c r="B3" s="10" t="s">
        <v>50</v>
      </c>
      <c r="C3" t="s">
        <v>68</v>
      </c>
    </row>
    <row r="4" spans="1:3" x14ac:dyDescent="0.3">
      <c r="A4" t="s">
        <v>10</v>
      </c>
      <c r="C4" s="33">
        <v>-712880</v>
      </c>
    </row>
    <row r="5" spans="1:3" x14ac:dyDescent="0.3">
      <c r="B5" t="s">
        <v>17</v>
      </c>
      <c r="C5" s="33">
        <v>-2556500</v>
      </c>
    </row>
    <row r="6" spans="1:3" x14ac:dyDescent="0.3">
      <c r="B6" t="s">
        <v>12</v>
      </c>
      <c r="C6" s="33">
        <v>1843620</v>
      </c>
    </row>
    <row r="7" spans="1:3" x14ac:dyDescent="0.3">
      <c r="A7" t="s">
        <v>29</v>
      </c>
      <c r="C7" s="33">
        <v>2290200</v>
      </c>
    </row>
    <row r="8" spans="1:3" x14ac:dyDescent="0.3">
      <c r="B8" t="s">
        <v>17</v>
      </c>
      <c r="C8" s="33">
        <v>-6618300</v>
      </c>
    </row>
    <row r="9" spans="1:3" x14ac:dyDescent="0.3">
      <c r="B9" t="s">
        <v>12</v>
      </c>
      <c r="C9" s="33">
        <v>8908500</v>
      </c>
    </row>
    <row r="10" spans="1:3" x14ac:dyDescent="0.3">
      <c r="A10" t="s">
        <v>30</v>
      </c>
      <c r="C10" s="33">
        <v>2736800</v>
      </c>
    </row>
    <row r="11" spans="1:3" x14ac:dyDescent="0.3">
      <c r="B11" t="s">
        <v>17</v>
      </c>
      <c r="C11" s="33">
        <v>-4070900</v>
      </c>
    </row>
    <row r="12" spans="1:3" x14ac:dyDescent="0.3">
      <c r="B12" t="s">
        <v>12</v>
      </c>
      <c r="C12" s="33">
        <v>6807700</v>
      </c>
    </row>
    <row r="13" spans="1:3" x14ac:dyDescent="0.3">
      <c r="A13" t="s">
        <v>62</v>
      </c>
      <c r="C13" s="52">
        <v>4314120</v>
      </c>
    </row>
  </sheetData>
  <pageMargins left="0.7" right="0.7" top="0.75" bottom="0.75" header="0.3" footer="0.3"/>
  <pageSetup paperSize="9" orientation="portrait" horizontalDpi="4294967293" verticalDpi="4294967293" r:id="rId2"/>
  <drawing r:id="rId3"/>
  <extLs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2E238-FDDB-47E9-9B9C-B20589E99F99}">
  <dimension ref="A3:D38"/>
  <sheetViews>
    <sheetView workbookViewId="0">
      <selection activeCell="A29" sqref="A29"/>
    </sheetView>
  </sheetViews>
  <sheetFormatPr defaultRowHeight="14.4" x14ac:dyDescent="0.3"/>
  <cols>
    <col min="1" max="1" width="19.6640625" bestFit="1" customWidth="1"/>
    <col min="2" max="2" width="14.33203125" bestFit="1" customWidth="1"/>
    <col min="3" max="3" width="15.21875" bestFit="1" customWidth="1"/>
    <col min="4" max="4" width="16.33203125" bestFit="1" customWidth="1"/>
  </cols>
  <sheetData>
    <row r="3" spans="1:4" x14ac:dyDescent="0.3">
      <c r="A3" s="10" t="s">
        <v>50</v>
      </c>
      <c r="B3" s="10" t="s">
        <v>105</v>
      </c>
      <c r="C3" s="10" t="s">
        <v>1</v>
      </c>
      <c r="D3" t="s">
        <v>68</v>
      </c>
    </row>
    <row r="4" spans="1:4" x14ac:dyDescent="0.3">
      <c r="A4" t="s">
        <v>17</v>
      </c>
      <c r="D4" s="33">
        <v>-13245700</v>
      </c>
    </row>
    <row r="5" spans="1:4" x14ac:dyDescent="0.3">
      <c r="B5" t="s">
        <v>106</v>
      </c>
      <c r="D5" s="33">
        <v>-3354300</v>
      </c>
    </row>
    <row r="6" spans="1:4" x14ac:dyDescent="0.3">
      <c r="C6" t="s">
        <v>9</v>
      </c>
      <c r="D6" s="33">
        <v>-1254500</v>
      </c>
    </row>
    <row r="7" spans="1:4" x14ac:dyDescent="0.3">
      <c r="C7" t="s">
        <v>31</v>
      </c>
      <c r="D7" s="33">
        <v>-1089000</v>
      </c>
    </row>
    <row r="8" spans="1:4" x14ac:dyDescent="0.3">
      <c r="C8" t="s">
        <v>32</v>
      </c>
      <c r="D8" s="33">
        <v>-1010800</v>
      </c>
    </row>
    <row r="9" spans="1:4" x14ac:dyDescent="0.3">
      <c r="B9" t="s">
        <v>107</v>
      </c>
      <c r="D9" s="33">
        <v>-3420400</v>
      </c>
    </row>
    <row r="10" spans="1:4" x14ac:dyDescent="0.3">
      <c r="C10" t="s">
        <v>33</v>
      </c>
      <c r="D10" s="33">
        <v>-963400</v>
      </c>
    </row>
    <row r="11" spans="1:4" x14ac:dyDescent="0.3">
      <c r="C11" t="s">
        <v>34</v>
      </c>
      <c r="D11" s="33">
        <v>-1230900</v>
      </c>
    </row>
    <row r="12" spans="1:4" x14ac:dyDescent="0.3">
      <c r="C12" t="s">
        <v>35</v>
      </c>
      <c r="D12" s="33">
        <v>-1226100</v>
      </c>
    </row>
    <row r="13" spans="1:4" x14ac:dyDescent="0.3">
      <c r="B13" t="s">
        <v>108</v>
      </c>
      <c r="D13" s="33">
        <v>-3176800</v>
      </c>
    </row>
    <row r="14" spans="1:4" x14ac:dyDescent="0.3">
      <c r="C14" t="s">
        <v>36</v>
      </c>
      <c r="D14" s="33">
        <v>-1111200</v>
      </c>
    </row>
    <row r="15" spans="1:4" x14ac:dyDescent="0.3">
      <c r="C15" t="s">
        <v>37</v>
      </c>
      <c r="D15" s="33">
        <v>-1036300</v>
      </c>
    </row>
    <row r="16" spans="1:4" x14ac:dyDescent="0.3">
      <c r="C16" t="s">
        <v>38</v>
      </c>
      <c r="D16" s="33">
        <v>-1029300</v>
      </c>
    </row>
    <row r="17" spans="1:4" x14ac:dyDescent="0.3">
      <c r="B17" t="s">
        <v>109</v>
      </c>
      <c r="D17" s="33">
        <v>-3294200</v>
      </c>
    </row>
    <row r="18" spans="1:4" x14ac:dyDescent="0.3">
      <c r="C18" t="s">
        <v>39</v>
      </c>
      <c r="D18" s="33">
        <v>-1027400</v>
      </c>
    </row>
    <row r="19" spans="1:4" x14ac:dyDescent="0.3">
      <c r="C19" t="s">
        <v>40</v>
      </c>
      <c r="D19" s="33">
        <v>-1067600</v>
      </c>
    </row>
    <row r="20" spans="1:4" x14ac:dyDescent="0.3">
      <c r="C20" t="s">
        <v>41</v>
      </c>
      <c r="D20" s="33">
        <v>-1199200</v>
      </c>
    </row>
    <row r="21" spans="1:4" x14ac:dyDescent="0.3">
      <c r="A21" t="s">
        <v>12</v>
      </c>
      <c r="D21" s="33">
        <v>17559820</v>
      </c>
    </row>
    <row r="22" spans="1:4" x14ac:dyDescent="0.3">
      <c r="B22" t="s">
        <v>106</v>
      </c>
      <c r="D22" s="33">
        <v>4830050</v>
      </c>
    </row>
    <row r="23" spans="1:4" x14ac:dyDescent="0.3">
      <c r="C23" t="s">
        <v>9</v>
      </c>
      <c r="D23" s="33">
        <v>1949000</v>
      </c>
    </row>
    <row r="24" spans="1:4" x14ac:dyDescent="0.3">
      <c r="C24" t="s">
        <v>31</v>
      </c>
      <c r="D24" s="33">
        <v>1567700</v>
      </c>
    </row>
    <row r="25" spans="1:4" x14ac:dyDescent="0.3">
      <c r="C25" t="s">
        <v>32</v>
      </c>
      <c r="D25" s="33">
        <v>1313350</v>
      </c>
    </row>
    <row r="26" spans="1:4" x14ac:dyDescent="0.3">
      <c r="B26" t="s">
        <v>107</v>
      </c>
      <c r="D26" s="33">
        <v>4573800</v>
      </c>
    </row>
    <row r="27" spans="1:4" x14ac:dyDescent="0.3">
      <c r="C27" t="s">
        <v>33</v>
      </c>
      <c r="D27" s="33">
        <v>1156100</v>
      </c>
    </row>
    <row r="28" spans="1:4" x14ac:dyDescent="0.3">
      <c r="C28" t="s">
        <v>34</v>
      </c>
      <c r="D28" s="33">
        <v>1698500</v>
      </c>
    </row>
    <row r="29" spans="1:4" x14ac:dyDescent="0.3">
      <c r="C29" t="s">
        <v>35</v>
      </c>
      <c r="D29" s="33">
        <v>1719200</v>
      </c>
    </row>
    <row r="30" spans="1:4" x14ac:dyDescent="0.3">
      <c r="B30" t="s">
        <v>108</v>
      </c>
      <c r="D30" s="33">
        <v>3825790</v>
      </c>
    </row>
    <row r="31" spans="1:4" x14ac:dyDescent="0.3">
      <c r="C31" t="s">
        <v>36</v>
      </c>
      <c r="D31" s="33">
        <v>1400050</v>
      </c>
    </row>
    <row r="32" spans="1:4" x14ac:dyDescent="0.3">
      <c r="C32" t="s">
        <v>37</v>
      </c>
      <c r="D32" s="33">
        <v>1304850</v>
      </c>
    </row>
    <row r="33" spans="1:4" x14ac:dyDescent="0.3">
      <c r="C33" t="s">
        <v>38</v>
      </c>
      <c r="D33" s="33">
        <v>1120890</v>
      </c>
    </row>
    <row r="34" spans="1:4" x14ac:dyDescent="0.3">
      <c r="B34" t="s">
        <v>109</v>
      </c>
      <c r="D34" s="33">
        <v>4330180</v>
      </c>
    </row>
    <row r="35" spans="1:4" x14ac:dyDescent="0.3">
      <c r="C35" t="s">
        <v>39</v>
      </c>
      <c r="D35" s="33">
        <v>1322475</v>
      </c>
    </row>
    <row r="36" spans="1:4" x14ac:dyDescent="0.3">
      <c r="C36" t="s">
        <v>40</v>
      </c>
      <c r="D36" s="33">
        <v>1277530</v>
      </c>
    </row>
    <row r="37" spans="1:4" x14ac:dyDescent="0.3">
      <c r="C37" t="s">
        <v>41</v>
      </c>
      <c r="D37" s="33">
        <v>1730175</v>
      </c>
    </row>
    <row r="38" spans="1:4" x14ac:dyDescent="0.3">
      <c r="A38" t="s">
        <v>62</v>
      </c>
      <c r="D38" s="52">
        <v>4314120</v>
      </c>
    </row>
  </sheetData>
  <pageMargins left="0.7" right="0.7" top="0.75" bottom="0.75" header="0.3" footer="0.3"/>
  <pageSetup paperSize="9" orientation="portrait" horizontalDpi="4294967293" verticalDpi="4294967293"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40F8-C164-4C9F-A60A-4159E235A341}">
  <dimension ref="A3:B8"/>
  <sheetViews>
    <sheetView workbookViewId="0">
      <selection activeCell="W29" sqref="W29"/>
    </sheetView>
  </sheetViews>
  <sheetFormatPr defaultRowHeight="14.4" x14ac:dyDescent="0.3"/>
  <cols>
    <col min="1" max="1" width="11.88671875" bestFit="1" customWidth="1"/>
    <col min="2" max="2" width="16.33203125" bestFit="1" customWidth="1"/>
  </cols>
  <sheetData>
    <row r="3" spans="1:2" x14ac:dyDescent="0.3">
      <c r="A3" s="62" t="s">
        <v>105</v>
      </c>
      <c r="B3" s="50" t="s">
        <v>68</v>
      </c>
    </row>
    <row r="4" spans="1:2" x14ac:dyDescent="0.3">
      <c r="A4" s="50" t="s">
        <v>106</v>
      </c>
      <c r="B4" s="50">
        <v>1475750</v>
      </c>
    </row>
    <row r="5" spans="1:2" x14ac:dyDescent="0.3">
      <c r="A5" s="50" t="s">
        <v>107</v>
      </c>
      <c r="B5" s="50">
        <v>1153400</v>
      </c>
    </row>
    <row r="6" spans="1:2" x14ac:dyDescent="0.3">
      <c r="A6" s="50" t="s">
        <v>108</v>
      </c>
      <c r="B6" s="50">
        <v>648990</v>
      </c>
    </row>
    <row r="7" spans="1:2" x14ac:dyDescent="0.3">
      <c r="A7" s="50" t="s">
        <v>109</v>
      </c>
      <c r="B7" s="50">
        <v>1035980</v>
      </c>
    </row>
    <row r="8" spans="1:2" x14ac:dyDescent="0.3">
      <c r="A8" s="50" t="s">
        <v>62</v>
      </c>
      <c r="B8" s="50">
        <v>4314120</v>
      </c>
    </row>
  </sheetData>
  <pageMargins left="0.7" right="0.7" top="0.75" bottom="0.75" header="0.3" footer="0.3"/>
  <pageSetup paperSize="9" orientation="portrait" horizontalDpi="4294967293" verticalDpi="4294967293"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D74F9-367F-40DD-A75A-34131AA9C1AE}">
  <dimension ref="A3:B11"/>
  <sheetViews>
    <sheetView workbookViewId="0">
      <selection activeCell="S23" sqref="S23"/>
    </sheetView>
  </sheetViews>
  <sheetFormatPr defaultRowHeight="14.4" x14ac:dyDescent="0.3"/>
  <cols>
    <col min="1" max="1" width="12.44140625" bestFit="1" customWidth="1"/>
    <col min="2" max="2" width="15.44140625" bestFit="1" customWidth="1"/>
  </cols>
  <sheetData>
    <row r="3" spans="1:2" x14ac:dyDescent="0.3">
      <c r="A3" s="10" t="s">
        <v>61</v>
      </c>
      <c r="B3" t="s">
        <v>68</v>
      </c>
    </row>
    <row r="4" spans="1:2" x14ac:dyDescent="0.3">
      <c r="A4" s="8" t="s">
        <v>102</v>
      </c>
      <c r="B4" s="47">
        <v>288850</v>
      </c>
    </row>
    <row r="5" spans="1:2" x14ac:dyDescent="0.3">
      <c r="A5" s="8" t="s">
        <v>98</v>
      </c>
      <c r="B5" s="47">
        <v>1468275</v>
      </c>
    </row>
    <row r="6" spans="1:2" x14ac:dyDescent="0.3">
      <c r="A6" s="8" t="s">
        <v>101</v>
      </c>
      <c r="B6" s="47">
        <v>467600</v>
      </c>
    </row>
    <row r="7" spans="1:2" x14ac:dyDescent="0.3">
      <c r="A7" s="8" t="s">
        <v>103</v>
      </c>
      <c r="B7" s="47">
        <v>478480</v>
      </c>
    </row>
    <row r="8" spans="1:2" x14ac:dyDescent="0.3">
      <c r="A8" s="8" t="s">
        <v>99</v>
      </c>
      <c r="B8" s="47">
        <v>795650</v>
      </c>
    </row>
    <row r="9" spans="1:2" x14ac:dyDescent="0.3">
      <c r="A9" s="8" t="s">
        <v>104</v>
      </c>
      <c r="B9" s="47">
        <v>91590</v>
      </c>
    </row>
    <row r="10" spans="1:2" x14ac:dyDescent="0.3">
      <c r="A10" s="8" t="s">
        <v>100</v>
      </c>
      <c r="B10" s="47">
        <v>723675</v>
      </c>
    </row>
    <row r="11" spans="1:2" x14ac:dyDescent="0.3">
      <c r="A11" s="8" t="s">
        <v>62</v>
      </c>
      <c r="B11" s="47">
        <v>4314120</v>
      </c>
    </row>
  </sheetData>
  <pageMargins left="0.7" right="0.7" top="0.75" bottom="0.75" header="0.3" footer="0.3"/>
  <pageSetup paperSize="9"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1D31C-A758-4F64-8403-7C08AEBD4EBD}">
  <sheetPr codeName="Sheet4"/>
  <dimension ref="A1:R595"/>
  <sheetViews>
    <sheetView topLeftCell="D1" zoomScale="90" zoomScaleNormal="90" workbookViewId="0">
      <pane ySplit="1" topLeftCell="A566" activePane="bottomLeft" state="frozen"/>
      <selection pane="bottomLeft" activeCell="G1" sqref="G1"/>
    </sheetView>
  </sheetViews>
  <sheetFormatPr defaultRowHeight="14.4" x14ac:dyDescent="0.3"/>
  <cols>
    <col min="1" max="1" width="10" style="6" bestFit="1" customWidth="1"/>
    <col min="2" max="2" width="22.109375" style="6" bestFit="1" customWidth="1"/>
    <col min="3" max="3" width="22.109375" style="6" customWidth="1"/>
    <col min="4" max="4" width="23" style="6" customWidth="1"/>
    <col min="5" max="6" width="17.88671875" style="7" customWidth="1"/>
    <col min="7" max="7" width="20.109375" style="7" bestFit="1" customWidth="1"/>
    <col min="8" max="8" width="31" style="6" customWidth="1"/>
    <col min="9" max="9" width="14.88671875" style="6" bestFit="1" customWidth="1"/>
    <col min="10" max="10" width="22.33203125" style="6" bestFit="1" customWidth="1"/>
    <col min="11" max="11" width="33.33203125" style="6" bestFit="1" customWidth="1"/>
    <col min="12" max="12" width="24.21875" style="6" bestFit="1" customWidth="1"/>
    <col min="13" max="13" width="19.77734375" bestFit="1" customWidth="1"/>
    <col min="14" max="14" width="19.44140625" bestFit="1" customWidth="1"/>
  </cols>
  <sheetData>
    <row r="1" spans="1:18" x14ac:dyDescent="0.3">
      <c r="A1" s="6" t="s">
        <v>0</v>
      </c>
      <c r="B1" s="6" t="s">
        <v>1</v>
      </c>
      <c r="C1" s="6" t="s">
        <v>105</v>
      </c>
      <c r="D1" s="6" t="s">
        <v>2</v>
      </c>
      <c r="E1" s="7" t="s">
        <v>3</v>
      </c>
      <c r="F1" s="7" t="s">
        <v>96</v>
      </c>
      <c r="G1" s="7" t="s">
        <v>97</v>
      </c>
      <c r="H1" s="6" t="s">
        <v>4</v>
      </c>
      <c r="I1" s="6" t="s">
        <v>5</v>
      </c>
      <c r="J1" s="6" t="s">
        <v>6</v>
      </c>
      <c r="K1" s="6" t="s">
        <v>49</v>
      </c>
      <c r="L1" s="6" t="s">
        <v>50</v>
      </c>
      <c r="M1" s="6" t="s">
        <v>65</v>
      </c>
      <c r="N1" s="6" t="s">
        <v>66</v>
      </c>
    </row>
    <row r="2" spans="1:18" x14ac:dyDescent="0.3">
      <c r="A2" s="6">
        <v>2023</v>
      </c>
      <c r="B2" s="6" t="s">
        <v>9</v>
      </c>
      <c r="C2" s="6" t="str">
        <f>IF(B2="January","1st Quarter",IF(B2="February","1st Quarter",IF(B2="March","1st Quarter",IF(B2="April","2nd Quarter",IF(B2="May","2nd Quarter",IF(B2="June","2nd Quarter",IF(B2="July","3rd Quarter",IF(B2= "August","3rd Quarter",IF(B2="September","3rd Quarter", IF(B2="October","4th Quarter",IF(B2="November","4th Quarter",IF(B2="December","4th Quarter"))))))))))))</f>
        <v>1st Quarter</v>
      </c>
      <c r="D2" s="6">
        <v>1</v>
      </c>
      <c r="E2" s="7">
        <v>44957</v>
      </c>
      <c r="F2" s="7" t="str">
        <f>TEXT(Table1[[#This Row],[Date]],"DD")</f>
        <v>31</v>
      </c>
      <c r="G2" s="7" t="str">
        <f>TEXT(Table1[[#This Row],[Date]],"DDDD")</f>
        <v>Tuesday</v>
      </c>
      <c r="H2" s="6" t="s">
        <v>10</v>
      </c>
      <c r="I2" s="6">
        <v>153000</v>
      </c>
      <c r="K2" s="6" t="s">
        <v>11</v>
      </c>
      <c r="L2" s="6" t="s">
        <v>12</v>
      </c>
      <c r="M2" s="6" t="str">
        <f>IF(Table1[[#This Row],[Expense subgroup]]="", "Revenue", "")</f>
        <v>Revenue</v>
      </c>
      <c r="N2" s="6" t="str">
        <f>IF(Table1[[#This Row],[Expense subgroup]]&lt;&gt;"", "Expense","")</f>
        <v/>
      </c>
      <c r="P2" s="38"/>
      <c r="Q2" s="39"/>
      <c r="R2" s="40"/>
    </row>
    <row r="3" spans="1:18" x14ac:dyDescent="0.3">
      <c r="A3" s="6">
        <v>2023</v>
      </c>
      <c r="B3" s="6" t="s">
        <v>9</v>
      </c>
      <c r="C3" s="6" t="str">
        <f t="shared" ref="C3:C66" si="0">IF(B3="January","1st Quarter",IF(B3="February","1st Quarter",IF(B3="March","1st Quarter",IF(B3="April","2nd Quarter",IF(B3="May","2nd Quarter",IF(B3="June","2nd Quarter",IF(B3="July","3rd Quarter",IF(B3= "August","3rd Quarter",IF(B3="September","3rd Quarter", IF(B3="October","4th Quarter",IF(B3="November","4th Quarter",IF(B3="December","4th Quarter"))))))))))))</f>
        <v>1st Quarter</v>
      </c>
      <c r="D3" s="6">
        <v>1</v>
      </c>
      <c r="E3" s="7">
        <v>44957</v>
      </c>
      <c r="F3" s="7" t="str">
        <f>TEXT(Table1[[#This Row],[Date]],"DD")</f>
        <v>31</v>
      </c>
      <c r="G3" s="7" t="str">
        <f>TEXT(Table1[[#This Row],[Date]],"DDDD")</f>
        <v>Tuesday</v>
      </c>
      <c r="H3" s="6" t="s">
        <v>10</v>
      </c>
      <c r="I3" s="6">
        <v>27000</v>
      </c>
      <c r="K3" s="6" t="s">
        <v>13</v>
      </c>
      <c r="L3" s="6" t="s">
        <v>12</v>
      </c>
      <c r="M3" s="6" t="str">
        <f>IF(Table1[[#This Row],[Expense subgroup]]="", "Revenue", "")</f>
        <v>Revenue</v>
      </c>
      <c r="N3" s="6" t="str">
        <f>IF(Table1[[#This Row],[Expense subgroup]]&lt;&gt;"", "Expense","")</f>
        <v/>
      </c>
      <c r="P3" s="41"/>
      <c r="Q3" s="42"/>
      <c r="R3" s="43"/>
    </row>
    <row r="4" spans="1:18" x14ac:dyDescent="0.3">
      <c r="A4" s="6">
        <v>2023</v>
      </c>
      <c r="B4" s="6" t="s">
        <v>9</v>
      </c>
      <c r="C4" s="6" t="str">
        <f t="shared" si="0"/>
        <v>1st Quarter</v>
      </c>
      <c r="D4" s="6">
        <v>1</v>
      </c>
      <c r="E4" s="7">
        <v>44957</v>
      </c>
      <c r="F4" s="7" t="str">
        <f>TEXT(Table1[[#This Row],[Date]],"DD")</f>
        <v>31</v>
      </c>
      <c r="G4" s="7" t="str">
        <f>TEXT(Table1[[#This Row],[Date]],"DDDD")</f>
        <v>Tuesday</v>
      </c>
      <c r="H4" s="6" t="s">
        <v>10</v>
      </c>
      <c r="I4" s="6">
        <v>6000</v>
      </c>
      <c r="K4" s="6" t="s">
        <v>14</v>
      </c>
      <c r="L4" s="6" t="s">
        <v>12</v>
      </c>
      <c r="M4" s="6" t="str">
        <f>IF(Table1[[#This Row],[Expense subgroup]]="", "Revenue", "")</f>
        <v>Revenue</v>
      </c>
      <c r="N4" s="6" t="str">
        <f>IF(Table1[[#This Row],[Expense subgroup]]&lt;&gt;"", "Expense","")</f>
        <v/>
      </c>
      <c r="P4" s="41"/>
      <c r="Q4" s="42"/>
      <c r="R4" s="43"/>
    </row>
    <row r="5" spans="1:18" x14ac:dyDescent="0.3">
      <c r="A5" s="6">
        <v>2023</v>
      </c>
      <c r="B5" s="6" t="s">
        <v>9</v>
      </c>
      <c r="C5" s="6" t="str">
        <f t="shared" si="0"/>
        <v>1st Quarter</v>
      </c>
      <c r="D5" s="6">
        <v>1</v>
      </c>
      <c r="E5" s="7">
        <v>44957</v>
      </c>
      <c r="F5" s="7" t="str">
        <f>TEXT(Table1[[#This Row],[Date]],"DD")</f>
        <v>31</v>
      </c>
      <c r="G5" s="7" t="str">
        <f>TEXT(Table1[[#This Row],[Date]],"DDDD")</f>
        <v>Tuesday</v>
      </c>
      <c r="H5" s="6" t="s">
        <v>10</v>
      </c>
      <c r="I5" s="6">
        <v>-15000</v>
      </c>
      <c r="J5" s="6" t="s">
        <v>15</v>
      </c>
      <c r="K5" s="6" t="s">
        <v>16</v>
      </c>
      <c r="L5" s="6" t="s">
        <v>17</v>
      </c>
      <c r="M5" s="6" t="str">
        <f>IF(Table1[[#This Row],[Expense subgroup]]="", "Revenue", "")</f>
        <v/>
      </c>
      <c r="N5" s="6" t="str">
        <f>IF(Table1[[#This Row],[Expense subgroup]]&lt;&gt;"", "Expense","")</f>
        <v>Expense</v>
      </c>
      <c r="P5" s="41"/>
      <c r="Q5" s="42"/>
      <c r="R5" s="43"/>
    </row>
    <row r="6" spans="1:18" x14ac:dyDescent="0.3">
      <c r="A6" s="6">
        <v>2023</v>
      </c>
      <c r="B6" s="6" t="s">
        <v>9</v>
      </c>
      <c r="C6" s="6" t="str">
        <f t="shared" si="0"/>
        <v>1st Quarter</v>
      </c>
      <c r="D6" s="6">
        <v>1</v>
      </c>
      <c r="E6" s="7">
        <v>44957</v>
      </c>
      <c r="F6" s="7" t="str">
        <f>TEXT(Table1[[#This Row],[Date]],"DD")</f>
        <v>31</v>
      </c>
      <c r="G6" s="7" t="str">
        <f>TEXT(Table1[[#This Row],[Date]],"DDDD")</f>
        <v>Tuesday</v>
      </c>
      <c r="H6" s="6" t="s">
        <v>10</v>
      </c>
      <c r="I6" s="6">
        <v>-9000</v>
      </c>
      <c r="J6" s="6" t="s">
        <v>18</v>
      </c>
      <c r="K6" s="6" t="s">
        <v>16</v>
      </c>
      <c r="L6" s="6" t="s">
        <v>17</v>
      </c>
      <c r="M6" s="6" t="str">
        <f>IF(Table1[[#This Row],[Expense subgroup]]="", "Revenue", "")</f>
        <v/>
      </c>
      <c r="N6" s="6" t="str">
        <f>IF(Table1[[#This Row],[Expense subgroup]]&lt;&gt;"", "Expense","")</f>
        <v>Expense</v>
      </c>
      <c r="P6" s="41"/>
      <c r="Q6" s="42"/>
      <c r="R6" s="43"/>
    </row>
    <row r="7" spans="1:18" x14ac:dyDescent="0.3">
      <c r="A7" s="6">
        <v>2023</v>
      </c>
      <c r="B7" s="6" t="s">
        <v>9</v>
      </c>
      <c r="C7" s="6" t="str">
        <f t="shared" si="0"/>
        <v>1st Quarter</v>
      </c>
      <c r="D7" s="6">
        <v>1</v>
      </c>
      <c r="E7" s="7">
        <v>44957</v>
      </c>
      <c r="F7" s="7" t="str">
        <f>TEXT(Table1[[#This Row],[Date]],"DD")</f>
        <v>31</v>
      </c>
      <c r="G7" s="7" t="str">
        <f>TEXT(Table1[[#This Row],[Date]],"DDDD")</f>
        <v>Tuesday</v>
      </c>
      <c r="H7" s="6" t="s">
        <v>10</v>
      </c>
      <c r="I7" s="6">
        <v>-30000</v>
      </c>
      <c r="J7" s="6" t="s">
        <v>19</v>
      </c>
      <c r="K7" s="6" t="s">
        <v>16</v>
      </c>
      <c r="L7" s="6" t="s">
        <v>17</v>
      </c>
      <c r="M7" s="6" t="str">
        <f>IF(Table1[[#This Row],[Expense subgroup]]="", "Revenue", "")</f>
        <v/>
      </c>
      <c r="N7" s="6" t="str">
        <f>IF(Table1[[#This Row],[Expense subgroup]]&lt;&gt;"", "Expense","")</f>
        <v>Expense</v>
      </c>
      <c r="P7" s="41"/>
      <c r="Q7" s="42"/>
      <c r="R7" s="43"/>
    </row>
    <row r="8" spans="1:18" x14ac:dyDescent="0.3">
      <c r="A8" s="6">
        <v>2023</v>
      </c>
      <c r="B8" s="6" t="s">
        <v>9</v>
      </c>
      <c r="C8" s="6" t="str">
        <f t="shared" si="0"/>
        <v>1st Quarter</v>
      </c>
      <c r="D8" s="6">
        <v>1</v>
      </c>
      <c r="E8" s="7">
        <v>44957</v>
      </c>
      <c r="F8" s="7" t="str">
        <f>TEXT(Table1[[#This Row],[Date]],"DD")</f>
        <v>31</v>
      </c>
      <c r="G8" s="7" t="str">
        <f>TEXT(Table1[[#This Row],[Date]],"DDDD")</f>
        <v>Tuesday</v>
      </c>
      <c r="H8" s="6" t="s">
        <v>10</v>
      </c>
      <c r="I8" s="6">
        <v>-40000</v>
      </c>
      <c r="J8" s="6" t="s">
        <v>20</v>
      </c>
      <c r="K8" s="6" t="s">
        <v>16</v>
      </c>
      <c r="L8" s="6" t="s">
        <v>17</v>
      </c>
      <c r="M8" s="6" t="str">
        <f>IF(Table1[[#This Row],[Expense subgroup]]="", "Revenue", "")</f>
        <v/>
      </c>
      <c r="N8" s="6" t="str">
        <f>IF(Table1[[#This Row],[Expense subgroup]]&lt;&gt;"", "Expense","")</f>
        <v>Expense</v>
      </c>
      <c r="P8" s="41"/>
      <c r="Q8" s="42"/>
      <c r="R8" s="43"/>
    </row>
    <row r="9" spans="1:18" x14ac:dyDescent="0.3">
      <c r="A9" s="6">
        <v>2023</v>
      </c>
      <c r="B9" s="6" t="s">
        <v>9</v>
      </c>
      <c r="C9" s="6" t="str">
        <f t="shared" si="0"/>
        <v>1st Quarter</v>
      </c>
      <c r="D9" s="6">
        <v>1</v>
      </c>
      <c r="E9" s="7">
        <v>44957</v>
      </c>
      <c r="F9" s="7" t="str">
        <f>TEXT(Table1[[#This Row],[Date]],"DD")</f>
        <v>31</v>
      </c>
      <c r="G9" s="7" t="str">
        <f>TEXT(Table1[[#This Row],[Date]],"DDDD")</f>
        <v>Tuesday</v>
      </c>
      <c r="H9" s="6" t="s">
        <v>10</v>
      </c>
      <c r="I9" s="6">
        <v>-30000</v>
      </c>
      <c r="J9" s="6" t="s">
        <v>21</v>
      </c>
      <c r="K9" s="6" t="s">
        <v>16</v>
      </c>
      <c r="L9" s="6" t="s">
        <v>17</v>
      </c>
      <c r="M9" s="6" t="str">
        <f>IF(Table1[[#This Row],[Expense subgroup]]="", "Revenue", "")</f>
        <v/>
      </c>
      <c r="N9" s="6" t="str">
        <f>IF(Table1[[#This Row],[Expense subgroup]]&lt;&gt;"", "Expense","")</f>
        <v>Expense</v>
      </c>
      <c r="P9" s="41"/>
      <c r="Q9" s="42"/>
      <c r="R9" s="43"/>
    </row>
    <row r="10" spans="1:18" x14ac:dyDescent="0.3">
      <c r="A10" s="6">
        <v>2023</v>
      </c>
      <c r="B10" s="6" t="s">
        <v>9</v>
      </c>
      <c r="C10" s="6" t="str">
        <f t="shared" si="0"/>
        <v>1st Quarter</v>
      </c>
      <c r="D10" s="6">
        <v>1</v>
      </c>
      <c r="E10" s="7">
        <v>44957</v>
      </c>
      <c r="F10" s="7" t="str">
        <f>TEXT(Table1[[#This Row],[Date]],"DD")</f>
        <v>31</v>
      </c>
      <c r="G10" s="7" t="str">
        <f>TEXT(Table1[[#This Row],[Date]],"DDDD")</f>
        <v>Tuesday</v>
      </c>
      <c r="H10" s="6" t="s">
        <v>10</v>
      </c>
      <c r="I10" s="6">
        <v>-1500</v>
      </c>
      <c r="J10" s="6" t="s">
        <v>22</v>
      </c>
      <c r="K10" s="6" t="s">
        <v>16</v>
      </c>
      <c r="L10" s="6" t="s">
        <v>17</v>
      </c>
      <c r="M10" s="6" t="str">
        <f>IF(Table1[[#This Row],[Expense subgroup]]="", "Revenue", "")</f>
        <v/>
      </c>
      <c r="N10" s="6" t="str">
        <f>IF(Table1[[#This Row],[Expense subgroup]]&lt;&gt;"", "Expense","")</f>
        <v>Expense</v>
      </c>
      <c r="P10" s="41"/>
      <c r="Q10" s="42"/>
      <c r="R10" s="43"/>
    </row>
    <row r="11" spans="1:18" x14ac:dyDescent="0.3">
      <c r="A11" s="6">
        <v>2023</v>
      </c>
      <c r="B11" s="6" t="s">
        <v>9</v>
      </c>
      <c r="C11" s="6" t="str">
        <f t="shared" si="0"/>
        <v>1st Quarter</v>
      </c>
      <c r="D11" s="6">
        <v>1</v>
      </c>
      <c r="E11" s="7">
        <v>44957</v>
      </c>
      <c r="F11" s="7" t="str">
        <f>TEXT(Table1[[#This Row],[Date]],"DD")</f>
        <v>31</v>
      </c>
      <c r="G11" s="7" t="str">
        <f>TEXT(Table1[[#This Row],[Date]],"DDDD")</f>
        <v>Tuesday</v>
      </c>
      <c r="H11" s="6" t="s">
        <v>10</v>
      </c>
      <c r="I11" s="6">
        <v>-20000</v>
      </c>
      <c r="J11" s="6" t="s">
        <v>23</v>
      </c>
      <c r="K11" s="6" t="s">
        <v>24</v>
      </c>
      <c r="L11" s="6" t="s">
        <v>17</v>
      </c>
      <c r="M11" s="6" t="str">
        <f>IF(Table1[[#This Row],[Expense subgroup]]="", "Revenue", "")</f>
        <v/>
      </c>
      <c r="N11" s="6" t="str">
        <f>IF(Table1[[#This Row],[Expense subgroup]]&lt;&gt;"", "Expense","")</f>
        <v>Expense</v>
      </c>
      <c r="P11" s="41"/>
      <c r="Q11" s="42"/>
      <c r="R11" s="43"/>
    </row>
    <row r="12" spans="1:18" x14ac:dyDescent="0.3">
      <c r="A12" s="6">
        <v>2023</v>
      </c>
      <c r="B12" s="6" t="s">
        <v>9</v>
      </c>
      <c r="C12" s="6" t="str">
        <f t="shared" si="0"/>
        <v>1st Quarter</v>
      </c>
      <c r="D12" s="6">
        <v>1</v>
      </c>
      <c r="E12" s="7">
        <v>44957</v>
      </c>
      <c r="F12" s="7" t="str">
        <f>TEXT(Table1[[#This Row],[Date]],"DD")</f>
        <v>31</v>
      </c>
      <c r="G12" s="7" t="str">
        <f>TEXT(Table1[[#This Row],[Date]],"DDDD")</f>
        <v>Tuesday</v>
      </c>
      <c r="H12" s="6" t="s">
        <v>10</v>
      </c>
      <c r="I12" s="6">
        <v>-1200</v>
      </c>
      <c r="J12" s="6" t="s">
        <v>25</v>
      </c>
      <c r="K12" s="6" t="s">
        <v>24</v>
      </c>
      <c r="L12" s="6" t="s">
        <v>17</v>
      </c>
      <c r="M12" s="6" t="str">
        <f>IF(Table1[[#This Row],[Expense subgroup]]="", "Revenue", "")</f>
        <v/>
      </c>
      <c r="N12" s="6" t="str">
        <f>IF(Table1[[#This Row],[Expense subgroup]]&lt;&gt;"", "Expense","")</f>
        <v>Expense</v>
      </c>
      <c r="P12" s="41"/>
      <c r="Q12" s="42"/>
      <c r="R12" s="43"/>
    </row>
    <row r="13" spans="1:18" x14ac:dyDescent="0.3">
      <c r="A13" s="6">
        <v>2023</v>
      </c>
      <c r="B13" s="6" t="s">
        <v>9</v>
      </c>
      <c r="C13" s="6" t="str">
        <f t="shared" si="0"/>
        <v>1st Quarter</v>
      </c>
      <c r="D13" s="6">
        <v>1</v>
      </c>
      <c r="E13" s="7">
        <v>44957</v>
      </c>
      <c r="F13" s="7" t="str">
        <f>TEXT(Table1[[#This Row],[Date]],"DD")</f>
        <v>31</v>
      </c>
      <c r="G13" s="7" t="str">
        <f>TEXT(Table1[[#This Row],[Date]],"DDDD")</f>
        <v>Tuesday</v>
      </c>
      <c r="H13" s="6" t="s">
        <v>10</v>
      </c>
      <c r="I13" s="6">
        <v>-2700</v>
      </c>
      <c r="J13" s="6" t="s">
        <v>26</v>
      </c>
      <c r="K13" s="6" t="s">
        <v>24</v>
      </c>
      <c r="L13" s="6" t="s">
        <v>17</v>
      </c>
      <c r="M13" s="6" t="str">
        <f>IF(Table1[[#This Row],[Expense subgroup]]="", "Revenue", "")</f>
        <v/>
      </c>
      <c r="N13" s="6" t="str">
        <f>IF(Table1[[#This Row],[Expense subgroup]]&lt;&gt;"", "Expense","")</f>
        <v>Expense</v>
      </c>
      <c r="P13" s="41"/>
      <c r="Q13" s="42"/>
      <c r="R13" s="43"/>
    </row>
    <row r="14" spans="1:18" x14ac:dyDescent="0.3">
      <c r="A14" s="6">
        <v>2023</v>
      </c>
      <c r="B14" s="6" t="s">
        <v>9</v>
      </c>
      <c r="C14" s="6" t="str">
        <f t="shared" si="0"/>
        <v>1st Quarter</v>
      </c>
      <c r="D14" s="6">
        <v>1</v>
      </c>
      <c r="E14" s="7">
        <v>44957</v>
      </c>
      <c r="F14" s="7" t="str">
        <f>TEXT(Table1[[#This Row],[Date]],"DD")</f>
        <v>31</v>
      </c>
      <c r="G14" s="7" t="str">
        <f>TEXT(Table1[[#This Row],[Date]],"DDDD")</f>
        <v>Tuesday</v>
      </c>
      <c r="H14" s="6" t="s">
        <v>10</v>
      </c>
      <c r="I14" s="6">
        <v>-3000</v>
      </c>
      <c r="J14" s="6" t="s">
        <v>11</v>
      </c>
      <c r="K14" s="6" t="s">
        <v>24</v>
      </c>
      <c r="L14" s="6" t="s">
        <v>17</v>
      </c>
      <c r="M14" s="6" t="str">
        <f>IF(Table1[[#This Row],[Expense subgroup]]="", "Revenue", "")</f>
        <v/>
      </c>
      <c r="N14" s="6" t="str">
        <f>IF(Table1[[#This Row],[Expense subgroup]]&lt;&gt;"", "Expense","")</f>
        <v>Expense</v>
      </c>
      <c r="P14" s="41"/>
      <c r="Q14" s="42"/>
      <c r="R14" s="43"/>
    </row>
    <row r="15" spans="1:18" x14ac:dyDescent="0.3">
      <c r="A15" s="6">
        <v>2023</v>
      </c>
      <c r="B15" s="6" t="s">
        <v>9</v>
      </c>
      <c r="C15" s="6" t="str">
        <f t="shared" si="0"/>
        <v>1st Quarter</v>
      </c>
      <c r="D15" s="6">
        <v>1</v>
      </c>
      <c r="E15" s="7">
        <v>44957</v>
      </c>
      <c r="F15" s="7" t="str">
        <f>TEXT(Table1[[#This Row],[Date]],"DD")</f>
        <v>31</v>
      </c>
      <c r="G15" s="7" t="str">
        <f>TEXT(Table1[[#This Row],[Date]],"DDDD")</f>
        <v>Tuesday</v>
      </c>
      <c r="H15" s="6" t="s">
        <v>10</v>
      </c>
      <c r="I15" s="6">
        <v>-65000</v>
      </c>
      <c r="J15" s="6" t="s">
        <v>27</v>
      </c>
      <c r="K15" s="6" t="s">
        <v>24</v>
      </c>
      <c r="L15" s="6" t="s">
        <v>17</v>
      </c>
      <c r="M15" s="6" t="str">
        <f>IF(Table1[[#This Row],[Expense subgroup]]="", "Revenue", "")</f>
        <v/>
      </c>
      <c r="N15" s="6" t="str">
        <f>IF(Table1[[#This Row],[Expense subgroup]]&lt;&gt;"", "Expense","")</f>
        <v>Expense</v>
      </c>
      <c r="P15" s="41"/>
      <c r="Q15" s="42"/>
      <c r="R15" s="43"/>
    </row>
    <row r="16" spans="1:18" x14ac:dyDescent="0.3">
      <c r="A16" s="6">
        <v>2023</v>
      </c>
      <c r="B16" s="6" t="s">
        <v>9</v>
      </c>
      <c r="C16" s="6" t="str">
        <f t="shared" si="0"/>
        <v>1st Quarter</v>
      </c>
      <c r="D16" s="6">
        <v>1</v>
      </c>
      <c r="E16" s="7">
        <v>44957</v>
      </c>
      <c r="F16" s="7" t="str">
        <f>TEXT(Table1[[#This Row],[Date]],"DD")</f>
        <v>31</v>
      </c>
      <c r="G16" s="7" t="str">
        <f>TEXT(Table1[[#This Row],[Date]],"DDDD")</f>
        <v>Tuesday</v>
      </c>
      <c r="H16" s="6" t="s">
        <v>10</v>
      </c>
      <c r="I16" s="6">
        <v>-2100</v>
      </c>
      <c r="J16" s="6" t="s">
        <v>22</v>
      </c>
      <c r="K16" s="6" t="s">
        <v>24</v>
      </c>
      <c r="L16" s="6" t="s">
        <v>17</v>
      </c>
      <c r="M16" s="6" t="str">
        <f>IF(Table1[[#This Row],[Expense subgroup]]="", "Revenue", "")</f>
        <v/>
      </c>
      <c r="N16" s="6" t="str">
        <f>IF(Table1[[#This Row],[Expense subgroup]]&lt;&gt;"", "Expense","")</f>
        <v>Expense</v>
      </c>
      <c r="P16" s="41"/>
      <c r="Q16" s="42"/>
      <c r="R16" s="43"/>
    </row>
    <row r="17" spans="1:18" x14ac:dyDescent="0.3">
      <c r="A17" s="6">
        <v>2023</v>
      </c>
      <c r="B17" s="6" t="s">
        <v>9</v>
      </c>
      <c r="C17" s="6" t="str">
        <f t="shared" si="0"/>
        <v>1st Quarter</v>
      </c>
      <c r="D17" s="6">
        <v>1</v>
      </c>
      <c r="E17" s="7">
        <v>44957</v>
      </c>
      <c r="F17" s="7" t="str">
        <f>TEXT(Table1[[#This Row],[Date]],"DD")</f>
        <v>31</v>
      </c>
      <c r="G17" s="7" t="str">
        <f>TEXT(Table1[[#This Row],[Date]],"DDDD")</f>
        <v>Tuesday</v>
      </c>
      <c r="H17" s="6" t="s">
        <v>10</v>
      </c>
      <c r="I17" s="6">
        <v>-12000</v>
      </c>
      <c r="J17" s="6" t="s">
        <v>28</v>
      </c>
      <c r="K17" s="6" t="s">
        <v>28</v>
      </c>
      <c r="L17" s="6" t="s">
        <v>17</v>
      </c>
      <c r="M17" s="6" t="str">
        <f>IF(Table1[[#This Row],[Expense subgroup]]="", "Revenue", "")</f>
        <v/>
      </c>
      <c r="N17" s="6" t="str">
        <f>IF(Table1[[#This Row],[Expense subgroup]]&lt;&gt;"", "Expense","")</f>
        <v>Expense</v>
      </c>
      <c r="P17" s="41"/>
      <c r="Q17" s="42"/>
      <c r="R17" s="43"/>
    </row>
    <row r="18" spans="1:18" x14ac:dyDescent="0.3">
      <c r="A18" s="6">
        <v>2023</v>
      </c>
      <c r="B18" s="6" t="s">
        <v>31</v>
      </c>
      <c r="C18" s="6" t="str">
        <f t="shared" si="0"/>
        <v>1st Quarter</v>
      </c>
      <c r="D18" s="6">
        <v>1</v>
      </c>
      <c r="E18" s="7">
        <v>44985</v>
      </c>
      <c r="F18" s="7" t="str">
        <f>TEXT(Table1[[#This Row],[Date]],"DD")</f>
        <v>28</v>
      </c>
      <c r="G18" s="7" t="str">
        <f>TEXT(Table1[[#This Row],[Date]],"DDDD")</f>
        <v>Tuesday</v>
      </c>
      <c r="H18" s="6" t="s">
        <v>10</v>
      </c>
      <c r="I18" s="6">
        <v>22500</v>
      </c>
      <c r="K18" s="6" t="s">
        <v>13</v>
      </c>
      <c r="L18" s="6" t="s">
        <v>12</v>
      </c>
      <c r="M18" s="6" t="str">
        <f>IF(Table1[[#This Row],[Expense subgroup]]="", "Revenue", "")</f>
        <v>Revenue</v>
      </c>
      <c r="N18" s="6" t="str">
        <f>IF(Table1[[#This Row],[Expense subgroup]]&lt;&gt;"", "Expense","")</f>
        <v/>
      </c>
      <c r="P18" s="41"/>
      <c r="Q18" s="42"/>
      <c r="R18" s="43"/>
    </row>
    <row r="19" spans="1:18" x14ac:dyDescent="0.3">
      <c r="A19" s="6">
        <v>2023</v>
      </c>
      <c r="B19" s="6" t="s">
        <v>32</v>
      </c>
      <c r="C19" s="6" t="str">
        <f t="shared" si="0"/>
        <v>1st Quarter</v>
      </c>
      <c r="D19" s="6">
        <v>1</v>
      </c>
      <c r="E19" s="7">
        <v>45016</v>
      </c>
      <c r="F19" s="7" t="str">
        <f>TEXT(Table1[[#This Row],[Date]],"DD")</f>
        <v>31</v>
      </c>
      <c r="G19" s="7" t="str">
        <f>TEXT(Table1[[#This Row],[Date]],"DDDD")</f>
        <v>Friday</v>
      </c>
      <c r="H19" s="6" t="s">
        <v>10</v>
      </c>
      <c r="I19" s="6">
        <v>9000</v>
      </c>
      <c r="K19" s="6" t="s">
        <v>13</v>
      </c>
      <c r="L19" s="6" t="s">
        <v>12</v>
      </c>
      <c r="M19" s="6" t="str">
        <f>IF(Table1[[#This Row],[Expense subgroup]]="", "Revenue", "")</f>
        <v>Revenue</v>
      </c>
      <c r="N19" s="6" t="str">
        <f>IF(Table1[[#This Row],[Expense subgroup]]&lt;&gt;"", "Expense","")</f>
        <v/>
      </c>
      <c r="P19" s="44"/>
      <c r="Q19" s="45"/>
      <c r="R19" s="46"/>
    </row>
    <row r="20" spans="1:18" x14ac:dyDescent="0.3">
      <c r="A20" s="6">
        <v>2023</v>
      </c>
      <c r="B20" s="6" t="s">
        <v>31</v>
      </c>
      <c r="C20" s="6" t="str">
        <f t="shared" si="0"/>
        <v>1st Quarter</v>
      </c>
      <c r="D20" s="6">
        <v>1</v>
      </c>
      <c r="E20" s="7">
        <v>44985</v>
      </c>
      <c r="F20" s="7" t="str">
        <f>TEXT(Table1[[#This Row],[Date]],"DD")</f>
        <v>28</v>
      </c>
      <c r="G20" s="7" t="str">
        <f>TEXT(Table1[[#This Row],[Date]],"DDDD")</f>
        <v>Tuesday</v>
      </c>
      <c r="H20" s="6" t="s">
        <v>10</v>
      </c>
      <c r="I20" s="6">
        <v>137700</v>
      </c>
      <c r="K20" s="6" t="s">
        <v>11</v>
      </c>
      <c r="L20" s="6" t="s">
        <v>12</v>
      </c>
      <c r="M20" s="6" t="str">
        <f>IF(Table1[[#This Row],[Expense subgroup]]="", "Revenue", "")</f>
        <v>Revenue</v>
      </c>
      <c r="N20" s="6" t="str">
        <f>IF(Table1[[#This Row],[Expense subgroup]]&lt;&gt;"", "Expense","")</f>
        <v/>
      </c>
    </row>
    <row r="21" spans="1:18" x14ac:dyDescent="0.3">
      <c r="A21" s="6">
        <v>2023</v>
      </c>
      <c r="B21" s="6" t="s">
        <v>33</v>
      </c>
      <c r="C21" s="6" t="str">
        <f t="shared" si="0"/>
        <v>2nd Quarter</v>
      </c>
      <c r="D21" s="6">
        <v>1</v>
      </c>
      <c r="E21" s="7">
        <v>45046</v>
      </c>
      <c r="F21" s="7" t="str">
        <f>TEXT(Table1[[#This Row],[Date]],"DD")</f>
        <v>30</v>
      </c>
      <c r="G21" s="7" t="str">
        <f>TEXT(Table1[[#This Row],[Date]],"DDDD")</f>
        <v>Sunday</v>
      </c>
      <c r="H21" s="6" t="s">
        <v>10</v>
      </c>
      <c r="I21" s="6">
        <v>13500</v>
      </c>
      <c r="K21" s="6" t="s">
        <v>13</v>
      </c>
      <c r="L21" s="6" t="s">
        <v>12</v>
      </c>
      <c r="M21" s="6" t="str">
        <f>IF(Table1[[#This Row],[Expense subgroup]]="", "Revenue", "")</f>
        <v>Revenue</v>
      </c>
      <c r="N21" s="6" t="str">
        <f>IF(Table1[[#This Row],[Expense subgroup]]&lt;&gt;"", "Expense","")</f>
        <v/>
      </c>
    </row>
    <row r="22" spans="1:18" x14ac:dyDescent="0.3">
      <c r="A22" s="6">
        <v>2023</v>
      </c>
      <c r="B22" s="6" t="s">
        <v>31</v>
      </c>
      <c r="C22" s="6" t="str">
        <f t="shared" si="0"/>
        <v>1st Quarter</v>
      </c>
      <c r="D22" s="6">
        <v>1</v>
      </c>
      <c r="E22" s="7">
        <v>44985</v>
      </c>
      <c r="F22" s="7" t="str">
        <f>TEXT(Table1[[#This Row],[Date]],"DD")</f>
        <v>28</v>
      </c>
      <c r="G22" s="7" t="str">
        <f>TEXT(Table1[[#This Row],[Date]],"DDDD")</f>
        <v>Tuesday</v>
      </c>
      <c r="H22" s="6" t="s">
        <v>10</v>
      </c>
      <c r="I22" s="6">
        <v>3000</v>
      </c>
      <c r="K22" s="6" t="s">
        <v>14</v>
      </c>
      <c r="L22" s="6" t="s">
        <v>12</v>
      </c>
      <c r="M22" s="6" t="str">
        <f>IF(Table1[[#This Row],[Expense subgroup]]="", "Revenue", "")</f>
        <v>Revenue</v>
      </c>
      <c r="N22" s="6" t="str">
        <f>IF(Table1[[#This Row],[Expense subgroup]]&lt;&gt;"", "Expense","")</f>
        <v/>
      </c>
    </row>
    <row r="23" spans="1:18" x14ac:dyDescent="0.3">
      <c r="A23" s="6">
        <v>2023</v>
      </c>
      <c r="B23" s="6" t="s">
        <v>31</v>
      </c>
      <c r="C23" s="6" t="str">
        <f t="shared" si="0"/>
        <v>1st Quarter</v>
      </c>
      <c r="D23" s="6">
        <v>1</v>
      </c>
      <c r="E23" s="7">
        <v>44985</v>
      </c>
      <c r="F23" s="7" t="str">
        <f>TEXT(Table1[[#This Row],[Date]],"DD")</f>
        <v>28</v>
      </c>
      <c r="G23" s="7" t="str">
        <f>TEXT(Table1[[#This Row],[Date]],"DDDD")</f>
        <v>Tuesday</v>
      </c>
      <c r="H23" s="6" t="s">
        <v>10</v>
      </c>
      <c r="I23" s="6">
        <v>-15000</v>
      </c>
      <c r="J23" s="6" t="s">
        <v>15</v>
      </c>
      <c r="K23" s="6" t="s">
        <v>16</v>
      </c>
      <c r="L23" s="6" t="s">
        <v>17</v>
      </c>
      <c r="M23" s="6" t="str">
        <f>IF(Table1[[#This Row],[Expense subgroup]]="", "Revenue", "")</f>
        <v/>
      </c>
      <c r="N23" s="6" t="str">
        <f>IF(Table1[[#This Row],[Expense subgroup]]&lt;&gt;"", "Expense","")</f>
        <v>Expense</v>
      </c>
    </row>
    <row r="24" spans="1:18" x14ac:dyDescent="0.3">
      <c r="A24" s="6">
        <v>2023</v>
      </c>
      <c r="B24" s="6" t="s">
        <v>31</v>
      </c>
      <c r="C24" s="6" t="str">
        <f t="shared" si="0"/>
        <v>1st Quarter</v>
      </c>
      <c r="D24" s="6">
        <v>1</v>
      </c>
      <c r="E24" s="7">
        <v>44985</v>
      </c>
      <c r="F24" s="7" t="str">
        <f>TEXT(Table1[[#This Row],[Date]],"DD")</f>
        <v>28</v>
      </c>
      <c r="G24" s="7" t="str">
        <f>TEXT(Table1[[#This Row],[Date]],"DDDD")</f>
        <v>Tuesday</v>
      </c>
      <c r="H24" s="6" t="s">
        <v>10</v>
      </c>
      <c r="I24" s="6">
        <v>-9000</v>
      </c>
      <c r="J24" s="6" t="s">
        <v>18</v>
      </c>
      <c r="K24" s="6" t="s">
        <v>16</v>
      </c>
      <c r="L24" s="6" t="s">
        <v>17</v>
      </c>
      <c r="M24" s="6" t="str">
        <f>IF(Table1[[#This Row],[Expense subgroup]]="", "Revenue", "")</f>
        <v/>
      </c>
      <c r="N24" s="6" t="str">
        <f>IF(Table1[[#This Row],[Expense subgroup]]&lt;&gt;"", "Expense","")</f>
        <v>Expense</v>
      </c>
    </row>
    <row r="25" spans="1:18" x14ac:dyDescent="0.3">
      <c r="A25" s="6">
        <v>2023</v>
      </c>
      <c r="B25" s="6" t="s">
        <v>31</v>
      </c>
      <c r="C25" s="6" t="str">
        <f t="shared" si="0"/>
        <v>1st Quarter</v>
      </c>
      <c r="D25" s="6">
        <v>1</v>
      </c>
      <c r="E25" s="7">
        <v>44985</v>
      </c>
      <c r="F25" s="7" t="str">
        <f>TEXT(Table1[[#This Row],[Date]],"DD")</f>
        <v>28</v>
      </c>
      <c r="G25" s="7" t="str">
        <f>TEXT(Table1[[#This Row],[Date]],"DDDD")</f>
        <v>Tuesday</v>
      </c>
      <c r="H25" s="6" t="s">
        <v>10</v>
      </c>
      <c r="I25" s="6">
        <v>-30000</v>
      </c>
      <c r="J25" s="6" t="s">
        <v>19</v>
      </c>
      <c r="K25" s="6" t="s">
        <v>16</v>
      </c>
      <c r="L25" s="6" t="s">
        <v>17</v>
      </c>
      <c r="M25" s="6" t="str">
        <f>IF(Table1[[#This Row],[Expense subgroup]]="", "Revenue", "")</f>
        <v/>
      </c>
      <c r="N25" s="6" t="str">
        <f>IF(Table1[[#This Row],[Expense subgroup]]&lt;&gt;"", "Expense","")</f>
        <v>Expense</v>
      </c>
    </row>
    <row r="26" spans="1:18" x14ac:dyDescent="0.3">
      <c r="A26" s="6">
        <v>2023</v>
      </c>
      <c r="B26" s="6" t="s">
        <v>31</v>
      </c>
      <c r="C26" s="6" t="str">
        <f t="shared" si="0"/>
        <v>1st Quarter</v>
      </c>
      <c r="D26" s="6">
        <v>1</v>
      </c>
      <c r="E26" s="7">
        <v>44985</v>
      </c>
      <c r="F26" s="7" t="str">
        <f>TEXT(Table1[[#This Row],[Date]],"DD")</f>
        <v>28</v>
      </c>
      <c r="G26" s="7" t="str">
        <f>TEXT(Table1[[#This Row],[Date]],"DDDD")</f>
        <v>Tuesday</v>
      </c>
      <c r="H26" s="6" t="s">
        <v>10</v>
      </c>
      <c r="I26" s="6">
        <v>-40000</v>
      </c>
      <c r="J26" s="6" t="s">
        <v>20</v>
      </c>
      <c r="K26" s="6" t="s">
        <v>16</v>
      </c>
      <c r="L26" s="6" t="s">
        <v>17</v>
      </c>
      <c r="M26" s="6" t="str">
        <f>IF(Table1[[#This Row],[Expense subgroup]]="", "Revenue", "")</f>
        <v/>
      </c>
      <c r="N26" s="6" t="str">
        <f>IF(Table1[[#This Row],[Expense subgroup]]&lt;&gt;"", "Expense","")</f>
        <v>Expense</v>
      </c>
    </row>
    <row r="27" spans="1:18" x14ac:dyDescent="0.3">
      <c r="A27" s="6">
        <v>2023</v>
      </c>
      <c r="B27" s="6" t="s">
        <v>31</v>
      </c>
      <c r="C27" s="6" t="str">
        <f t="shared" si="0"/>
        <v>1st Quarter</v>
      </c>
      <c r="D27" s="6">
        <v>1</v>
      </c>
      <c r="E27" s="7">
        <v>44985</v>
      </c>
      <c r="F27" s="7" t="str">
        <f>TEXT(Table1[[#This Row],[Date]],"DD")</f>
        <v>28</v>
      </c>
      <c r="G27" s="7" t="str">
        <f>TEXT(Table1[[#This Row],[Date]],"DDDD")</f>
        <v>Tuesday</v>
      </c>
      <c r="H27" s="6" t="s">
        <v>10</v>
      </c>
      <c r="I27" s="6">
        <v>-30000</v>
      </c>
      <c r="J27" s="6" t="s">
        <v>21</v>
      </c>
      <c r="K27" s="6" t="s">
        <v>16</v>
      </c>
      <c r="L27" s="6" t="s">
        <v>17</v>
      </c>
      <c r="M27" s="6" t="str">
        <f>IF(Table1[[#This Row],[Expense subgroup]]="", "Revenue", "")</f>
        <v/>
      </c>
      <c r="N27" s="6" t="str">
        <f>IF(Table1[[#This Row],[Expense subgroup]]&lt;&gt;"", "Expense","")</f>
        <v>Expense</v>
      </c>
    </row>
    <row r="28" spans="1:18" x14ac:dyDescent="0.3">
      <c r="A28" s="6">
        <v>2023</v>
      </c>
      <c r="B28" s="6" t="s">
        <v>31</v>
      </c>
      <c r="C28" s="6" t="str">
        <f t="shared" si="0"/>
        <v>1st Quarter</v>
      </c>
      <c r="D28" s="6">
        <v>1</v>
      </c>
      <c r="E28" s="7">
        <v>44985</v>
      </c>
      <c r="F28" s="7" t="str">
        <f>TEXT(Table1[[#This Row],[Date]],"DD")</f>
        <v>28</v>
      </c>
      <c r="G28" s="7" t="str">
        <f>TEXT(Table1[[#This Row],[Date]],"DDDD")</f>
        <v>Tuesday</v>
      </c>
      <c r="H28" s="6" t="s">
        <v>10</v>
      </c>
      <c r="I28" s="6">
        <v>-1500</v>
      </c>
      <c r="J28" s="6" t="s">
        <v>22</v>
      </c>
      <c r="K28" s="6" t="s">
        <v>16</v>
      </c>
      <c r="L28" s="6" t="s">
        <v>17</v>
      </c>
      <c r="M28" s="6" t="str">
        <f>IF(Table1[[#This Row],[Expense subgroup]]="", "Revenue", "")</f>
        <v/>
      </c>
      <c r="N28" s="6" t="str">
        <f>IF(Table1[[#This Row],[Expense subgroup]]&lt;&gt;"", "Expense","")</f>
        <v>Expense</v>
      </c>
    </row>
    <row r="29" spans="1:18" x14ac:dyDescent="0.3">
      <c r="A29" s="6">
        <v>2023</v>
      </c>
      <c r="B29" s="6" t="s">
        <v>31</v>
      </c>
      <c r="C29" s="6" t="str">
        <f t="shared" si="0"/>
        <v>1st Quarter</v>
      </c>
      <c r="D29" s="6">
        <v>1</v>
      </c>
      <c r="E29" s="7">
        <v>44985</v>
      </c>
      <c r="F29" s="7" t="str">
        <f>TEXT(Table1[[#This Row],[Date]],"DD")</f>
        <v>28</v>
      </c>
      <c r="G29" s="7" t="str">
        <f>TEXT(Table1[[#This Row],[Date]],"DDDD")</f>
        <v>Tuesday</v>
      </c>
      <c r="H29" s="6" t="s">
        <v>10</v>
      </c>
      <c r="I29" s="6">
        <v>-20000</v>
      </c>
      <c r="J29" s="6" t="s">
        <v>23</v>
      </c>
      <c r="K29" s="6" t="s">
        <v>24</v>
      </c>
      <c r="L29" s="6" t="s">
        <v>17</v>
      </c>
      <c r="M29" s="6" t="str">
        <f>IF(Table1[[#This Row],[Expense subgroup]]="", "Revenue", "")</f>
        <v/>
      </c>
      <c r="N29" s="6" t="str">
        <f>IF(Table1[[#This Row],[Expense subgroup]]&lt;&gt;"", "Expense","")</f>
        <v>Expense</v>
      </c>
    </row>
    <row r="30" spans="1:18" x14ac:dyDescent="0.3">
      <c r="A30" s="6">
        <v>2023</v>
      </c>
      <c r="B30" s="6" t="s">
        <v>31</v>
      </c>
      <c r="C30" s="6" t="str">
        <f t="shared" si="0"/>
        <v>1st Quarter</v>
      </c>
      <c r="D30" s="6">
        <v>1</v>
      </c>
      <c r="E30" s="7">
        <v>44985</v>
      </c>
      <c r="F30" s="7" t="str">
        <f>TEXT(Table1[[#This Row],[Date]],"DD")</f>
        <v>28</v>
      </c>
      <c r="G30" s="7" t="str">
        <f>TEXT(Table1[[#This Row],[Date]],"DDDD")</f>
        <v>Tuesday</v>
      </c>
      <c r="H30" s="6" t="s">
        <v>10</v>
      </c>
      <c r="I30" s="6">
        <v>-1200</v>
      </c>
      <c r="J30" s="6" t="s">
        <v>25</v>
      </c>
      <c r="K30" s="6" t="s">
        <v>24</v>
      </c>
      <c r="L30" s="6" t="s">
        <v>17</v>
      </c>
      <c r="M30" s="6" t="str">
        <f>IF(Table1[[#This Row],[Expense subgroup]]="", "Revenue", "")</f>
        <v/>
      </c>
      <c r="N30" s="6" t="str">
        <f>IF(Table1[[#This Row],[Expense subgroup]]&lt;&gt;"", "Expense","")</f>
        <v>Expense</v>
      </c>
    </row>
    <row r="31" spans="1:18" x14ac:dyDescent="0.3">
      <c r="A31" s="6">
        <v>2023</v>
      </c>
      <c r="B31" s="6" t="s">
        <v>31</v>
      </c>
      <c r="C31" s="6" t="str">
        <f t="shared" si="0"/>
        <v>1st Quarter</v>
      </c>
      <c r="D31" s="6">
        <v>1</v>
      </c>
      <c r="E31" s="7">
        <v>44985</v>
      </c>
      <c r="F31" s="7" t="str">
        <f>TEXT(Table1[[#This Row],[Date]],"DD")</f>
        <v>28</v>
      </c>
      <c r="G31" s="7" t="str">
        <f>TEXT(Table1[[#This Row],[Date]],"DDDD")</f>
        <v>Tuesday</v>
      </c>
      <c r="H31" s="6" t="s">
        <v>10</v>
      </c>
      <c r="I31" s="6">
        <v>-2400</v>
      </c>
      <c r="J31" s="6" t="s">
        <v>26</v>
      </c>
      <c r="K31" s="6" t="s">
        <v>24</v>
      </c>
      <c r="L31" s="6" t="s">
        <v>17</v>
      </c>
      <c r="M31" s="6" t="str">
        <f>IF(Table1[[#This Row],[Expense subgroup]]="", "Revenue", "")</f>
        <v/>
      </c>
      <c r="N31" s="6" t="str">
        <f>IF(Table1[[#This Row],[Expense subgroup]]&lt;&gt;"", "Expense","")</f>
        <v>Expense</v>
      </c>
    </row>
    <row r="32" spans="1:18" x14ac:dyDescent="0.3">
      <c r="A32" s="6">
        <v>2023</v>
      </c>
      <c r="B32" s="6" t="s">
        <v>31</v>
      </c>
      <c r="C32" s="6" t="str">
        <f t="shared" si="0"/>
        <v>1st Quarter</v>
      </c>
      <c r="D32" s="6">
        <v>1</v>
      </c>
      <c r="E32" s="7">
        <v>44985</v>
      </c>
      <c r="F32" s="7" t="str">
        <f>TEXT(Table1[[#This Row],[Date]],"DD")</f>
        <v>28</v>
      </c>
      <c r="G32" s="7" t="str">
        <f>TEXT(Table1[[#This Row],[Date]],"DDDD")</f>
        <v>Tuesday</v>
      </c>
      <c r="H32" s="6" t="s">
        <v>10</v>
      </c>
      <c r="I32" s="6">
        <v>-3000</v>
      </c>
      <c r="J32" s="6" t="s">
        <v>11</v>
      </c>
      <c r="K32" s="6" t="s">
        <v>24</v>
      </c>
      <c r="L32" s="6" t="s">
        <v>17</v>
      </c>
      <c r="M32" s="6" t="str">
        <f>IF(Table1[[#This Row],[Expense subgroup]]="", "Revenue", "")</f>
        <v/>
      </c>
      <c r="N32" s="6" t="str">
        <f>IF(Table1[[#This Row],[Expense subgroup]]&lt;&gt;"", "Expense","")</f>
        <v>Expense</v>
      </c>
    </row>
    <row r="33" spans="1:14" x14ac:dyDescent="0.3">
      <c r="A33" s="6">
        <v>2023</v>
      </c>
      <c r="B33" s="6" t="s">
        <v>31</v>
      </c>
      <c r="C33" s="6" t="str">
        <f t="shared" si="0"/>
        <v>1st Quarter</v>
      </c>
      <c r="D33" s="6">
        <v>1</v>
      </c>
      <c r="E33" s="7">
        <v>44985</v>
      </c>
      <c r="F33" s="7" t="str">
        <f>TEXT(Table1[[#This Row],[Date]],"DD")</f>
        <v>28</v>
      </c>
      <c r="G33" s="7" t="str">
        <f>TEXT(Table1[[#This Row],[Date]],"DDDD")</f>
        <v>Tuesday</v>
      </c>
      <c r="H33" s="6" t="s">
        <v>10</v>
      </c>
      <c r="I33" s="6">
        <v>-65000</v>
      </c>
      <c r="J33" s="6" t="s">
        <v>27</v>
      </c>
      <c r="K33" s="6" t="s">
        <v>24</v>
      </c>
      <c r="L33" s="6" t="s">
        <v>17</v>
      </c>
      <c r="M33" s="6" t="str">
        <f>IF(Table1[[#This Row],[Expense subgroup]]="", "Revenue", "")</f>
        <v/>
      </c>
      <c r="N33" s="6" t="str">
        <f>IF(Table1[[#This Row],[Expense subgroup]]&lt;&gt;"", "Expense","")</f>
        <v>Expense</v>
      </c>
    </row>
    <row r="34" spans="1:14" x14ac:dyDescent="0.3">
      <c r="A34" s="6">
        <v>2023</v>
      </c>
      <c r="B34" s="6" t="s">
        <v>31</v>
      </c>
      <c r="C34" s="6" t="str">
        <f t="shared" si="0"/>
        <v>1st Quarter</v>
      </c>
      <c r="D34" s="6">
        <v>1</v>
      </c>
      <c r="E34" s="7">
        <v>44985</v>
      </c>
      <c r="F34" s="7" t="str">
        <f>TEXT(Table1[[#This Row],[Date]],"DD")</f>
        <v>28</v>
      </c>
      <c r="G34" s="7" t="str">
        <f>TEXT(Table1[[#This Row],[Date]],"DDDD")</f>
        <v>Tuesday</v>
      </c>
      <c r="H34" s="6" t="s">
        <v>10</v>
      </c>
      <c r="I34" s="6">
        <v>-1800</v>
      </c>
      <c r="J34" s="6" t="s">
        <v>22</v>
      </c>
      <c r="K34" s="6" t="s">
        <v>24</v>
      </c>
      <c r="L34" s="6" t="s">
        <v>17</v>
      </c>
      <c r="M34" s="6" t="str">
        <f>IF(Table1[[#This Row],[Expense subgroup]]="", "Revenue", "")</f>
        <v/>
      </c>
      <c r="N34" s="6" t="str">
        <f>IF(Table1[[#This Row],[Expense subgroup]]&lt;&gt;"", "Expense","")</f>
        <v>Expense</v>
      </c>
    </row>
    <row r="35" spans="1:14" x14ac:dyDescent="0.3">
      <c r="A35" s="6">
        <v>2023</v>
      </c>
      <c r="B35" s="6" t="s">
        <v>31</v>
      </c>
      <c r="C35" s="6" t="str">
        <f t="shared" si="0"/>
        <v>1st Quarter</v>
      </c>
      <c r="D35" s="6">
        <v>1</v>
      </c>
      <c r="E35" s="7">
        <v>44985</v>
      </c>
      <c r="F35" s="7" t="str">
        <f>TEXT(Table1[[#This Row],[Date]],"DD")</f>
        <v>28</v>
      </c>
      <c r="G35" s="7" t="str">
        <f>TEXT(Table1[[#This Row],[Date]],"DDDD")</f>
        <v>Tuesday</v>
      </c>
      <c r="H35" s="6" t="s">
        <v>10</v>
      </c>
      <c r="I35" s="6">
        <v>-12000</v>
      </c>
      <c r="J35" s="6" t="s">
        <v>28</v>
      </c>
      <c r="K35" s="6" t="s">
        <v>28</v>
      </c>
      <c r="L35" s="6" t="s">
        <v>17</v>
      </c>
      <c r="M35" s="6" t="str">
        <f>IF(Table1[[#This Row],[Expense subgroup]]="", "Revenue", "")</f>
        <v/>
      </c>
      <c r="N35" s="6" t="str">
        <f>IF(Table1[[#This Row],[Expense subgroup]]&lt;&gt;"", "Expense","")</f>
        <v>Expense</v>
      </c>
    </row>
    <row r="36" spans="1:14" x14ac:dyDescent="0.3">
      <c r="A36" s="6">
        <v>2023</v>
      </c>
      <c r="B36" s="6" t="s">
        <v>34</v>
      </c>
      <c r="C36" s="6" t="str">
        <f t="shared" si="0"/>
        <v>2nd Quarter</v>
      </c>
      <c r="D36" s="6">
        <v>1</v>
      </c>
      <c r="E36" s="7">
        <v>45077</v>
      </c>
      <c r="F36" s="7" t="str">
        <f>TEXT(Table1[[#This Row],[Date]],"DD")</f>
        <v>31</v>
      </c>
      <c r="G36" s="7" t="str">
        <f>TEXT(Table1[[#This Row],[Date]],"DDDD")</f>
        <v>Wednesday</v>
      </c>
      <c r="H36" s="6" t="s">
        <v>10</v>
      </c>
      <c r="I36" s="6">
        <v>19800</v>
      </c>
      <c r="K36" s="6" t="s">
        <v>13</v>
      </c>
      <c r="L36" s="6" t="s">
        <v>12</v>
      </c>
      <c r="M36" s="6" t="str">
        <f>IF(Table1[[#This Row],[Expense subgroup]]="", "Revenue", "")</f>
        <v>Revenue</v>
      </c>
      <c r="N36" s="6" t="str">
        <f>IF(Table1[[#This Row],[Expense subgroup]]&lt;&gt;"", "Expense","")</f>
        <v/>
      </c>
    </row>
    <row r="37" spans="1:14" x14ac:dyDescent="0.3">
      <c r="A37" s="6">
        <v>2023</v>
      </c>
      <c r="B37" s="6" t="s">
        <v>35</v>
      </c>
      <c r="C37" s="6" t="str">
        <f t="shared" si="0"/>
        <v>2nd Quarter</v>
      </c>
      <c r="D37" s="6">
        <v>1</v>
      </c>
      <c r="E37" s="7">
        <v>45107</v>
      </c>
      <c r="F37" s="7" t="str">
        <f>TEXT(Table1[[#This Row],[Date]],"DD")</f>
        <v>30</v>
      </c>
      <c r="G37" s="7" t="str">
        <f>TEXT(Table1[[#This Row],[Date]],"DDDD")</f>
        <v>Friday</v>
      </c>
      <c r="H37" s="6" t="s">
        <v>10</v>
      </c>
      <c r="I37" s="6">
        <v>16200</v>
      </c>
      <c r="K37" s="6" t="s">
        <v>13</v>
      </c>
      <c r="L37" s="6" t="s">
        <v>12</v>
      </c>
      <c r="M37" s="6" t="str">
        <f>IF(Table1[[#This Row],[Expense subgroup]]="", "Revenue", "")</f>
        <v>Revenue</v>
      </c>
      <c r="N37" s="6" t="str">
        <f>IF(Table1[[#This Row],[Expense subgroup]]&lt;&gt;"", "Expense","")</f>
        <v/>
      </c>
    </row>
    <row r="38" spans="1:14" x14ac:dyDescent="0.3">
      <c r="A38" s="6">
        <v>2023</v>
      </c>
      <c r="B38" s="6" t="s">
        <v>32</v>
      </c>
      <c r="C38" s="6" t="str">
        <f t="shared" si="0"/>
        <v>1st Quarter</v>
      </c>
      <c r="D38" s="6">
        <v>1</v>
      </c>
      <c r="E38" s="7">
        <v>45016</v>
      </c>
      <c r="F38" s="7" t="str">
        <f>TEXT(Table1[[#This Row],[Date]],"DD")</f>
        <v>31</v>
      </c>
      <c r="G38" s="7" t="str">
        <f>TEXT(Table1[[#This Row],[Date]],"DDDD")</f>
        <v>Friday</v>
      </c>
      <c r="H38" s="6" t="s">
        <v>10</v>
      </c>
      <c r="I38" s="6">
        <v>114750</v>
      </c>
      <c r="K38" s="6" t="s">
        <v>11</v>
      </c>
      <c r="L38" s="6" t="s">
        <v>12</v>
      </c>
      <c r="M38" s="6" t="str">
        <f>IF(Table1[[#This Row],[Expense subgroup]]="", "Revenue", "")</f>
        <v>Revenue</v>
      </c>
      <c r="N38" s="6" t="str">
        <f>IF(Table1[[#This Row],[Expense subgroup]]&lt;&gt;"", "Expense","")</f>
        <v/>
      </c>
    </row>
    <row r="39" spans="1:14" x14ac:dyDescent="0.3">
      <c r="A39" s="6">
        <v>2023</v>
      </c>
      <c r="B39" s="6" t="s">
        <v>36</v>
      </c>
      <c r="C39" s="6" t="str">
        <f t="shared" si="0"/>
        <v>3rd Quarter</v>
      </c>
      <c r="D39" s="6">
        <v>1</v>
      </c>
      <c r="E39" s="7">
        <v>45138</v>
      </c>
      <c r="F39" s="7" t="str">
        <f>TEXT(Table1[[#This Row],[Date]],"DD")</f>
        <v>31</v>
      </c>
      <c r="G39" s="7" t="str">
        <f>TEXT(Table1[[#This Row],[Date]],"DDDD")</f>
        <v>Monday</v>
      </c>
      <c r="H39" s="6" t="s">
        <v>10</v>
      </c>
      <c r="I39" s="6">
        <v>9000</v>
      </c>
      <c r="K39" s="6" t="s">
        <v>13</v>
      </c>
      <c r="L39" s="6" t="s">
        <v>12</v>
      </c>
      <c r="M39" s="6" t="str">
        <f>IF(Table1[[#This Row],[Expense subgroup]]="", "Revenue", "")</f>
        <v>Revenue</v>
      </c>
      <c r="N39" s="6" t="str">
        <f>IF(Table1[[#This Row],[Expense subgroup]]&lt;&gt;"", "Expense","")</f>
        <v/>
      </c>
    </row>
    <row r="40" spans="1:14" x14ac:dyDescent="0.3">
      <c r="A40" s="6">
        <v>2023</v>
      </c>
      <c r="B40" s="6" t="s">
        <v>32</v>
      </c>
      <c r="C40" s="6" t="str">
        <f t="shared" si="0"/>
        <v>1st Quarter</v>
      </c>
      <c r="D40" s="6">
        <v>1</v>
      </c>
      <c r="E40" s="7">
        <v>45016</v>
      </c>
      <c r="F40" s="7" t="str">
        <f>TEXT(Table1[[#This Row],[Date]],"DD")</f>
        <v>31</v>
      </c>
      <c r="G40" s="7" t="str">
        <f>TEXT(Table1[[#This Row],[Date]],"DDDD")</f>
        <v>Friday</v>
      </c>
      <c r="H40" s="6" t="s">
        <v>10</v>
      </c>
      <c r="I40" s="6">
        <v>3600</v>
      </c>
      <c r="K40" s="6" t="s">
        <v>14</v>
      </c>
      <c r="L40" s="6" t="s">
        <v>12</v>
      </c>
      <c r="M40" s="6" t="str">
        <f>IF(Table1[[#This Row],[Expense subgroup]]="", "Revenue", "")</f>
        <v>Revenue</v>
      </c>
      <c r="N40" s="6" t="str">
        <f>IF(Table1[[#This Row],[Expense subgroup]]&lt;&gt;"", "Expense","")</f>
        <v/>
      </c>
    </row>
    <row r="41" spans="1:14" x14ac:dyDescent="0.3">
      <c r="A41" s="6">
        <v>2023</v>
      </c>
      <c r="B41" s="6" t="s">
        <v>32</v>
      </c>
      <c r="C41" s="6" t="str">
        <f t="shared" si="0"/>
        <v>1st Quarter</v>
      </c>
      <c r="D41" s="6">
        <v>1</v>
      </c>
      <c r="E41" s="7">
        <v>45016</v>
      </c>
      <c r="F41" s="7" t="str">
        <f>TEXT(Table1[[#This Row],[Date]],"DD")</f>
        <v>31</v>
      </c>
      <c r="G41" s="7" t="str">
        <f>TEXT(Table1[[#This Row],[Date]],"DDDD")</f>
        <v>Friday</v>
      </c>
      <c r="H41" s="6" t="s">
        <v>10</v>
      </c>
      <c r="I41" s="6">
        <v>-15000</v>
      </c>
      <c r="J41" s="6" t="s">
        <v>15</v>
      </c>
      <c r="K41" s="6" t="s">
        <v>16</v>
      </c>
      <c r="L41" s="6" t="s">
        <v>17</v>
      </c>
      <c r="M41" s="6" t="str">
        <f>IF(Table1[[#This Row],[Expense subgroup]]="", "Revenue", "")</f>
        <v/>
      </c>
      <c r="N41" s="6" t="str">
        <f>IF(Table1[[#This Row],[Expense subgroup]]&lt;&gt;"", "Expense","")</f>
        <v>Expense</v>
      </c>
    </row>
    <row r="42" spans="1:14" x14ac:dyDescent="0.3">
      <c r="A42" s="6">
        <v>2023</v>
      </c>
      <c r="B42" s="6" t="s">
        <v>32</v>
      </c>
      <c r="C42" s="6" t="str">
        <f t="shared" si="0"/>
        <v>1st Quarter</v>
      </c>
      <c r="D42" s="6">
        <v>1</v>
      </c>
      <c r="E42" s="7">
        <v>45016</v>
      </c>
      <c r="F42" s="7" t="str">
        <f>TEXT(Table1[[#This Row],[Date]],"DD")</f>
        <v>31</v>
      </c>
      <c r="G42" s="7" t="str">
        <f>TEXT(Table1[[#This Row],[Date]],"DDDD")</f>
        <v>Friday</v>
      </c>
      <c r="H42" s="6" t="s">
        <v>10</v>
      </c>
      <c r="I42" s="6">
        <v>-9000</v>
      </c>
      <c r="J42" s="6" t="s">
        <v>18</v>
      </c>
      <c r="K42" s="6" t="s">
        <v>16</v>
      </c>
      <c r="L42" s="6" t="s">
        <v>17</v>
      </c>
      <c r="M42" s="6" t="str">
        <f>IF(Table1[[#This Row],[Expense subgroup]]="", "Revenue", "")</f>
        <v/>
      </c>
      <c r="N42" s="6" t="str">
        <f>IF(Table1[[#This Row],[Expense subgroup]]&lt;&gt;"", "Expense","")</f>
        <v>Expense</v>
      </c>
    </row>
    <row r="43" spans="1:14" x14ac:dyDescent="0.3">
      <c r="A43" s="6">
        <v>2023</v>
      </c>
      <c r="B43" s="6" t="s">
        <v>32</v>
      </c>
      <c r="C43" s="6" t="str">
        <f t="shared" si="0"/>
        <v>1st Quarter</v>
      </c>
      <c r="D43" s="6">
        <v>1</v>
      </c>
      <c r="E43" s="7">
        <v>45016</v>
      </c>
      <c r="F43" s="7" t="str">
        <f>TEXT(Table1[[#This Row],[Date]],"DD")</f>
        <v>31</v>
      </c>
      <c r="G43" s="7" t="str">
        <f>TEXT(Table1[[#This Row],[Date]],"DDDD")</f>
        <v>Friday</v>
      </c>
      <c r="H43" s="6" t="s">
        <v>10</v>
      </c>
      <c r="I43" s="6">
        <v>-15000</v>
      </c>
      <c r="J43" s="6" t="s">
        <v>19</v>
      </c>
      <c r="K43" s="6" t="s">
        <v>16</v>
      </c>
      <c r="L43" s="6" t="s">
        <v>17</v>
      </c>
      <c r="M43" s="6" t="str">
        <f>IF(Table1[[#This Row],[Expense subgroup]]="", "Revenue", "")</f>
        <v/>
      </c>
      <c r="N43" s="6" t="str">
        <f>IF(Table1[[#This Row],[Expense subgroup]]&lt;&gt;"", "Expense","")</f>
        <v>Expense</v>
      </c>
    </row>
    <row r="44" spans="1:14" x14ac:dyDescent="0.3">
      <c r="A44" s="6">
        <v>2023</v>
      </c>
      <c r="B44" s="6" t="s">
        <v>32</v>
      </c>
      <c r="C44" s="6" t="str">
        <f t="shared" si="0"/>
        <v>1st Quarter</v>
      </c>
      <c r="D44" s="6">
        <v>1</v>
      </c>
      <c r="E44" s="7">
        <v>45016</v>
      </c>
      <c r="F44" s="7" t="str">
        <f>TEXT(Table1[[#This Row],[Date]],"DD")</f>
        <v>31</v>
      </c>
      <c r="G44" s="7" t="str">
        <f>TEXT(Table1[[#This Row],[Date]],"DDDD")</f>
        <v>Friday</v>
      </c>
      <c r="H44" s="6" t="s">
        <v>10</v>
      </c>
      <c r="I44" s="6">
        <v>-40000</v>
      </c>
      <c r="J44" s="6" t="s">
        <v>20</v>
      </c>
      <c r="K44" s="6" t="s">
        <v>16</v>
      </c>
      <c r="L44" s="6" t="s">
        <v>17</v>
      </c>
      <c r="M44" s="6" t="str">
        <f>IF(Table1[[#This Row],[Expense subgroup]]="", "Revenue", "")</f>
        <v/>
      </c>
      <c r="N44" s="6" t="str">
        <f>IF(Table1[[#This Row],[Expense subgroup]]&lt;&gt;"", "Expense","")</f>
        <v>Expense</v>
      </c>
    </row>
    <row r="45" spans="1:14" x14ac:dyDescent="0.3">
      <c r="A45" s="6">
        <v>2023</v>
      </c>
      <c r="B45" s="6" t="s">
        <v>32</v>
      </c>
      <c r="C45" s="6" t="str">
        <f t="shared" si="0"/>
        <v>1st Quarter</v>
      </c>
      <c r="D45" s="6">
        <v>1</v>
      </c>
      <c r="E45" s="7">
        <v>45016</v>
      </c>
      <c r="F45" s="7" t="str">
        <f>TEXT(Table1[[#This Row],[Date]],"DD")</f>
        <v>31</v>
      </c>
      <c r="G45" s="7" t="str">
        <f>TEXT(Table1[[#This Row],[Date]],"DDDD")</f>
        <v>Friday</v>
      </c>
      <c r="H45" s="6" t="s">
        <v>10</v>
      </c>
      <c r="I45" s="6">
        <v>-30000</v>
      </c>
      <c r="J45" s="6" t="s">
        <v>21</v>
      </c>
      <c r="K45" s="6" t="s">
        <v>16</v>
      </c>
      <c r="L45" s="6" t="s">
        <v>17</v>
      </c>
      <c r="M45" s="6" t="str">
        <f>IF(Table1[[#This Row],[Expense subgroup]]="", "Revenue", "")</f>
        <v/>
      </c>
      <c r="N45" s="6" t="str">
        <f>IF(Table1[[#This Row],[Expense subgroup]]&lt;&gt;"", "Expense","")</f>
        <v>Expense</v>
      </c>
    </row>
    <row r="46" spans="1:14" x14ac:dyDescent="0.3">
      <c r="A46" s="6">
        <v>2023</v>
      </c>
      <c r="B46" s="6" t="s">
        <v>32</v>
      </c>
      <c r="C46" s="6" t="str">
        <f t="shared" si="0"/>
        <v>1st Quarter</v>
      </c>
      <c r="D46" s="6">
        <v>1</v>
      </c>
      <c r="E46" s="7">
        <v>45016</v>
      </c>
      <c r="F46" s="7" t="str">
        <f>TEXT(Table1[[#This Row],[Date]],"DD")</f>
        <v>31</v>
      </c>
      <c r="G46" s="7" t="str">
        <f>TEXT(Table1[[#This Row],[Date]],"DDDD")</f>
        <v>Friday</v>
      </c>
      <c r="H46" s="6" t="s">
        <v>10</v>
      </c>
      <c r="I46" s="6">
        <v>-900</v>
      </c>
      <c r="J46" s="6" t="s">
        <v>22</v>
      </c>
      <c r="K46" s="6" t="s">
        <v>16</v>
      </c>
      <c r="L46" s="6" t="s">
        <v>17</v>
      </c>
      <c r="M46" s="6" t="str">
        <f>IF(Table1[[#This Row],[Expense subgroup]]="", "Revenue", "")</f>
        <v/>
      </c>
      <c r="N46" s="6" t="str">
        <f>IF(Table1[[#This Row],[Expense subgroup]]&lt;&gt;"", "Expense","")</f>
        <v>Expense</v>
      </c>
    </row>
    <row r="47" spans="1:14" x14ac:dyDescent="0.3">
      <c r="A47" s="6">
        <v>2023</v>
      </c>
      <c r="B47" s="6" t="s">
        <v>32</v>
      </c>
      <c r="C47" s="6" t="str">
        <f t="shared" si="0"/>
        <v>1st Quarter</v>
      </c>
      <c r="D47" s="6">
        <v>1</v>
      </c>
      <c r="E47" s="7">
        <v>45016</v>
      </c>
      <c r="F47" s="7" t="str">
        <f>TEXT(Table1[[#This Row],[Date]],"DD")</f>
        <v>31</v>
      </c>
      <c r="G47" s="7" t="str">
        <f>TEXT(Table1[[#This Row],[Date]],"DDDD")</f>
        <v>Friday</v>
      </c>
      <c r="H47" s="6" t="s">
        <v>10</v>
      </c>
      <c r="I47" s="6">
        <v>-20000</v>
      </c>
      <c r="J47" s="6" t="s">
        <v>23</v>
      </c>
      <c r="K47" s="6" t="s">
        <v>24</v>
      </c>
      <c r="L47" s="6" t="s">
        <v>17</v>
      </c>
      <c r="M47" s="6" t="str">
        <f>IF(Table1[[#This Row],[Expense subgroup]]="", "Revenue", "")</f>
        <v/>
      </c>
      <c r="N47" s="6" t="str">
        <f>IF(Table1[[#This Row],[Expense subgroup]]&lt;&gt;"", "Expense","")</f>
        <v>Expense</v>
      </c>
    </row>
    <row r="48" spans="1:14" x14ac:dyDescent="0.3">
      <c r="A48" s="6">
        <v>2023</v>
      </c>
      <c r="B48" s="6" t="s">
        <v>32</v>
      </c>
      <c r="C48" s="6" t="str">
        <f t="shared" si="0"/>
        <v>1st Quarter</v>
      </c>
      <c r="D48" s="6">
        <v>1</v>
      </c>
      <c r="E48" s="7">
        <v>45016</v>
      </c>
      <c r="F48" s="7" t="str">
        <f>TEXT(Table1[[#This Row],[Date]],"DD")</f>
        <v>31</v>
      </c>
      <c r="G48" s="7" t="str">
        <f>TEXT(Table1[[#This Row],[Date]],"DDDD")</f>
        <v>Friday</v>
      </c>
      <c r="H48" s="6" t="s">
        <v>10</v>
      </c>
      <c r="I48" s="6">
        <v>-600</v>
      </c>
      <c r="J48" s="6" t="s">
        <v>25</v>
      </c>
      <c r="K48" s="6" t="s">
        <v>24</v>
      </c>
      <c r="L48" s="6" t="s">
        <v>17</v>
      </c>
      <c r="M48" s="6" t="str">
        <f>IF(Table1[[#This Row],[Expense subgroup]]="", "Revenue", "")</f>
        <v/>
      </c>
      <c r="N48" s="6" t="str">
        <f>IF(Table1[[#This Row],[Expense subgroup]]&lt;&gt;"", "Expense","")</f>
        <v>Expense</v>
      </c>
    </row>
    <row r="49" spans="1:14" x14ac:dyDescent="0.3">
      <c r="A49" s="6">
        <v>2023</v>
      </c>
      <c r="B49" s="6" t="s">
        <v>32</v>
      </c>
      <c r="C49" s="6" t="str">
        <f t="shared" si="0"/>
        <v>1st Quarter</v>
      </c>
      <c r="D49" s="6">
        <v>1</v>
      </c>
      <c r="E49" s="7">
        <v>45016</v>
      </c>
      <c r="F49" s="7" t="str">
        <f>TEXT(Table1[[#This Row],[Date]],"DD")</f>
        <v>31</v>
      </c>
      <c r="G49" s="7" t="str">
        <f>TEXT(Table1[[#This Row],[Date]],"DDDD")</f>
        <v>Friday</v>
      </c>
      <c r="H49" s="6" t="s">
        <v>10</v>
      </c>
      <c r="I49" s="6">
        <v>-1500</v>
      </c>
      <c r="J49" s="6" t="s">
        <v>26</v>
      </c>
      <c r="K49" s="6" t="s">
        <v>24</v>
      </c>
      <c r="L49" s="6" t="s">
        <v>17</v>
      </c>
      <c r="M49" s="6" t="str">
        <f>IF(Table1[[#This Row],[Expense subgroup]]="", "Revenue", "")</f>
        <v/>
      </c>
      <c r="N49" s="6" t="str">
        <f>IF(Table1[[#This Row],[Expense subgroup]]&lt;&gt;"", "Expense","")</f>
        <v>Expense</v>
      </c>
    </row>
    <row r="50" spans="1:14" x14ac:dyDescent="0.3">
      <c r="A50" s="6">
        <v>2023</v>
      </c>
      <c r="B50" s="6" t="s">
        <v>32</v>
      </c>
      <c r="C50" s="6" t="str">
        <f t="shared" si="0"/>
        <v>1st Quarter</v>
      </c>
      <c r="D50" s="6">
        <v>1</v>
      </c>
      <c r="E50" s="7">
        <v>45016</v>
      </c>
      <c r="F50" s="7" t="str">
        <f>TEXT(Table1[[#This Row],[Date]],"DD")</f>
        <v>31</v>
      </c>
      <c r="G50" s="7" t="str">
        <f>TEXT(Table1[[#This Row],[Date]],"DDDD")</f>
        <v>Friday</v>
      </c>
      <c r="H50" s="6" t="s">
        <v>10</v>
      </c>
      <c r="I50" s="6">
        <v>-2100</v>
      </c>
      <c r="J50" s="6" t="s">
        <v>11</v>
      </c>
      <c r="K50" s="6" t="s">
        <v>24</v>
      </c>
      <c r="L50" s="6" t="s">
        <v>17</v>
      </c>
      <c r="M50" s="6" t="str">
        <f>IF(Table1[[#This Row],[Expense subgroup]]="", "Revenue", "")</f>
        <v/>
      </c>
      <c r="N50" s="6" t="str">
        <f>IF(Table1[[#This Row],[Expense subgroup]]&lt;&gt;"", "Expense","")</f>
        <v>Expense</v>
      </c>
    </row>
    <row r="51" spans="1:14" x14ac:dyDescent="0.3">
      <c r="A51" s="6">
        <v>2023</v>
      </c>
      <c r="B51" s="6" t="s">
        <v>32</v>
      </c>
      <c r="C51" s="6" t="str">
        <f t="shared" si="0"/>
        <v>1st Quarter</v>
      </c>
      <c r="D51" s="6">
        <v>1</v>
      </c>
      <c r="E51" s="7">
        <v>45016</v>
      </c>
      <c r="F51" s="7" t="str">
        <f>TEXT(Table1[[#This Row],[Date]],"DD")</f>
        <v>31</v>
      </c>
      <c r="G51" s="7" t="str">
        <f>TEXT(Table1[[#This Row],[Date]],"DDDD")</f>
        <v>Friday</v>
      </c>
      <c r="H51" s="6" t="s">
        <v>10</v>
      </c>
      <c r="I51" s="6">
        <v>-65000</v>
      </c>
      <c r="J51" s="6" t="s">
        <v>27</v>
      </c>
      <c r="K51" s="6" t="s">
        <v>24</v>
      </c>
      <c r="L51" s="6" t="s">
        <v>17</v>
      </c>
      <c r="M51" s="6" t="str">
        <f>IF(Table1[[#This Row],[Expense subgroup]]="", "Revenue", "")</f>
        <v/>
      </c>
      <c r="N51" s="6" t="str">
        <f>IF(Table1[[#This Row],[Expense subgroup]]&lt;&gt;"", "Expense","")</f>
        <v>Expense</v>
      </c>
    </row>
    <row r="52" spans="1:14" x14ac:dyDescent="0.3">
      <c r="A52" s="6">
        <v>2023</v>
      </c>
      <c r="B52" s="6" t="s">
        <v>32</v>
      </c>
      <c r="C52" s="6" t="str">
        <f t="shared" si="0"/>
        <v>1st Quarter</v>
      </c>
      <c r="D52" s="6">
        <v>1</v>
      </c>
      <c r="E52" s="7">
        <v>45016</v>
      </c>
      <c r="F52" s="7" t="str">
        <f>TEXT(Table1[[#This Row],[Date]],"DD")</f>
        <v>31</v>
      </c>
      <c r="G52" s="7" t="str">
        <f>TEXT(Table1[[#This Row],[Date]],"DDDD")</f>
        <v>Friday</v>
      </c>
      <c r="H52" s="6" t="s">
        <v>10</v>
      </c>
      <c r="I52" s="6">
        <v>-1500</v>
      </c>
      <c r="J52" s="6" t="s">
        <v>22</v>
      </c>
      <c r="K52" s="6" t="s">
        <v>24</v>
      </c>
      <c r="L52" s="6" t="s">
        <v>17</v>
      </c>
      <c r="M52" s="6" t="str">
        <f>IF(Table1[[#This Row],[Expense subgroup]]="", "Revenue", "")</f>
        <v/>
      </c>
      <c r="N52" s="6" t="str">
        <f>IF(Table1[[#This Row],[Expense subgroup]]&lt;&gt;"", "Expense","")</f>
        <v>Expense</v>
      </c>
    </row>
    <row r="53" spans="1:14" x14ac:dyDescent="0.3">
      <c r="A53" s="6">
        <v>2023</v>
      </c>
      <c r="B53" s="6" t="s">
        <v>32</v>
      </c>
      <c r="C53" s="6" t="str">
        <f t="shared" si="0"/>
        <v>1st Quarter</v>
      </c>
      <c r="D53" s="6">
        <v>1</v>
      </c>
      <c r="E53" s="7">
        <v>45016</v>
      </c>
      <c r="F53" s="7" t="str">
        <f>TEXT(Table1[[#This Row],[Date]],"DD")</f>
        <v>31</v>
      </c>
      <c r="G53" s="7" t="str">
        <f>TEXT(Table1[[#This Row],[Date]],"DDDD")</f>
        <v>Friday</v>
      </c>
      <c r="H53" s="6" t="s">
        <v>10</v>
      </c>
      <c r="I53" s="6">
        <v>-12000</v>
      </c>
      <c r="J53" s="6" t="s">
        <v>28</v>
      </c>
      <c r="K53" s="6" t="s">
        <v>28</v>
      </c>
      <c r="L53" s="6" t="s">
        <v>17</v>
      </c>
      <c r="M53" s="6" t="str">
        <f>IF(Table1[[#This Row],[Expense subgroup]]="", "Revenue", "")</f>
        <v/>
      </c>
      <c r="N53" s="6" t="str">
        <f>IF(Table1[[#This Row],[Expense subgroup]]&lt;&gt;"", "Expense","")</f>
        <v>Expense</v>
      </c>
    </row>
    <row r="54" spans="1:14" x14ac:dyDescent="0.3">
      <c r="A54" s="6">
        <v>2023</v>
      </c>
      <c r="B54" s="6" t="s">
        <v>37</v>
      </c>
      <c r="C54" s="6" t="str">
        <f t="shared" si="0"/>
        <v>3rd Quarter</v>
      </c>
      <c r="D54" s="6">
        <v>1</v>
      </c>
      <c r="E54" s="7">
        <v>45169</v>
      </c>
      <c r="F54" s="7" t="str">
        <f>TEXT(Table1[[#This Row],[Date]],"DD")</f>
        <v>31</v>
      </c>
      <c r="G54" s="7" t="str">
        <f>TEXT(Table1[[#This Row],[Date]],"DDDD")</f>
        <v>Thursday</v>
      </c>
      <c r="H54" s="6" t="s">
        <v>10</v>
      </c>
      <c r="I54" s="6">
        <v>90000</v>
      </c>
      <c r="K54" s="6" t="s">
        <v>13</v>
      </c>
      <c r="L54" s="6" t="s">
        <v>12</v>
      </c>
      <c r="M54" s="6" t="str">
        <f>IF(Table1[[#This Row],[Expense subgroup]]="", "Revenue", "")</f>
        <v>Revenue</v>
      </c>
      <c r="N54" s="6" t="str">
        <f>IF(Table1[[#This Row],[Expense subgroup]]&lt;&gt;"", "Expense","")</f>
        <v/>
      </c>
    </row>
    <row r="55" spans="1:14" x14ac:dyDescent="0.3">
      <c r="A55" s="6">
        <v>2023</v>
      </c>
      <c r="B55" s="6" t="s">
        <v>38</v>
      </c>
      <c r="C55" s="6" t="str">
        <f t="shared" si="0"/>
        <v>3rd Quarter</v>
      </c>
      <c r="D55" s="6">
        <v>1</v>
      </c>
      <c r="E55" s="7">
        <v>45199</v>
      </c>
      <c r="F55" s="7" t="str">
        <f>TEXT(Table1[[#This Row],[Date]],"DD")</f>
        <v>30</v>
      </c>
      <c r="G55" s="7" t="str">
        <f>TEXT(Table1[[#This Row],[Date]],"DDDD")</f>
        <v>Saturday</v>
      </c>
      <c r="H55" s="6" t="s">
        <v>10</v>
      </c>
      <c r="I55" s="6">
        <v>9000</v>
      </c>
      <c r="K55" s="6" t="s">
        <v>13</v>
      </c>
      <c r="L55" s="6" t="s">
        <v>12</v>
      </c>
      <c r="M55" s="6" t="str">
        <f>IF(Table1[[#This Row],[Expense subgroup]]="", "Revenue", "")</f>
        <v>Revenue</v>
      </c>
      <c r="N55" s="6" t="str">
        <f>IF(Table1[[#This Row],[Expense subgroup]]&lt;&gt;"", "Expense","")</f>
        <v/>
      </c>
    </row>
    <row r="56" spans="1:14" x14ac:dyDescent="0.3">
      <c r="A56" s="6">
        <v>2023</v>
      </c>
      <c r="B56" s="6" t="s">
        <v>33</v>
      </c>
      <c r="C56" s="6" t="str">
        <f t="shared" si="0"/>
        <v>2nd Quarter</v>
      </c>
      <c r="D56" s="6">
        <v>1</v>
      </c>
      <c r="E56" s="7">
        <v>45046</v>
      </c>
      <c r="F56" s="7" t="str">
        <f>TEXT(Table1[[#This Row],[Date]],"DD")</f>
        <v>30</v>
      </c>
      <c r="G56" s="7" t="str">
        <f>TEXT(Table1[[#This Row],[Date]],"DDDD")</f>
        <v>Sunday</v>
      </c>
      <c r="H56" s="6" t="s">
        <v>10</v>
      </c>
      <c r="I56" s="6">
        <v>91800</v>
      </c>
      <c r="K56" s="6" t="s">
        <v>11</v>
      </c>
      <c r="L56" s="6" t="s">
        <v>12</v>
      </c>
      <c r="M56" s="6" t="str">
        <f>IF(Table1[[#This Row],[Expense subgroup]]="", "Revenue", "")</f>
        <v>Revenue</v>
      </c>
      <c r="N56" s="6" t="str">
        <f>IF(Table1[[#This Row],[Expense subgroup]]&lt;&gt;"", "Expense","")</f>
        <v/>
      </c>
    </row>
    <row r="57" spans="1:14" x14ac:dyDescent="0.3">
      <c r="A57" s="6">
        <v>2023</v>
      </c>
      <c r="B57" s="6" t="s">
        <v>39</v>
      </c>
      <c r="C57" s="6" t="str">
        <f t="shared" si="0"/>
        <v>4th Quarter</v>
      </c>
      <c r="D57" s="6">
        <v>1</v>
      </c>
      <c r="E57" s="7">
        <v>45230</v>
      </c>
      <c r="F57" s="7" t="str">
        <f>TEXT(Table1[[#This Row],[Date]],"DD")</f>
        <v>31</v>
      </c>
      <c r="G57" s="7" t="str">
        <f>TEXT(Table1[[#This Row],[Date]],"DDDD")</f>
        <v>Tuesday</v>
      </c>
      <c r="H57" s="6" t="s">
        <v>10</v>
      </c>
      <c r="I57" s="6">
        <v>10800</v>
      </c>
      <c r="K57" s="6" t="s">
        <v>13</v>
      </c>
      <c r="L57" s="6" t="s">
        <v>12</v>
      </c>
      <c r="M57" s="6" t="str">
        <f>IF(Table1[[#This Row],[Expense subgroup]]="", "Revenue", "")</f>
        <v>Revenue</v>
      </c>
      <c r="N57" s="6" t="str">
        <f>IF(Table1[[#This Row],[Expense subgroup]]&lt;&gt;"", "Expense","")</f>
        <v/>
      </c>
    </row>
    <row r="58" spans="1:14" x14ac:dyDescent="0.3">
      <c r="A58" s="6">
        <v>2023</v>
      </c>
      <c r="B58" s="6" t="s">
        <v>33</v>
      </c>
      <c r="C58" s="6" t="str">
        <f t="shared" si="0"/>
        <v>2nd Quarter</v>
      </c>
      <c r="D58" s="6">
        <v>1</v>
      </c>
      <c r="E58" s="7">
        <v>45046</v>
      </c>
      <c r="F58" s="7" t="str">
        <f>TEXT(Table1[[#This Row],[Date]],"DD")</f>
        <v>30</v>
      </c>
      <c r="G58" s="7" t="str">
        <f>TEXT(Table1[[#This Row],[Date]],"DDDD")</f>
        <v>Sunday</v>
      </c>
      <c r="H58" s="6" t="s">
        <v>10</v>
      </c>
      <c r="I58" s="6">
        <v>3300</v>
      </c>
      <c r="K58" s="6" t="s">
        <v>14</v>
      </c>
      <c r="L58" s="6" t="s">
        <v>12</v>
      </c>
      <c r="M58" s="6" t="str">
        <f>IF(Table1[[#This Row],[Expense subgroup]]="", "Revenue", "")</f>
        <v>Revenue</v>
      </c>
      <c r="N58" s="6" t="str">
        <f>IF(Table1[[#This Row],[Expense subgroup]]&lt;&gt;"", "Expense","")</f>
        <v/>
      </c>
    </row>
    <row r="59" spans="1:14" x14ac:dyDescent="0.3">
      <c r="A59" s="6">
        <v>2023</v>
      </c>
      <c r="B59" s="6" t="s">
        <v>33</v>
      </c>
      <c r="C59" s="6" t="str">
        <f t="shared" si="0"/>
        <v>2nd Quarter</v>
      </c>
      <c r="D59" s="6">
        <v>1</v>
      </c>
      <c r="E59" s="7">
        <v>45046</v>
      </c>
      <c r="F59" s="7" t="str">
        <f>TEXT(Table1[[#This Row],[Date]],"DD")</f>
        <v>30</v>
      </c>
      <c r="G59" s="7" t="str">
        <f>TEXT(Table1[[#This Row],[Date]],"DDDD")</f>
        <v>Sunday</v>
      </c>
      <c r="H59" s="6" t="s">
        <v>10</v>
      </c>
      <c r="I59" s="6">
        <v>-15000</v>
      </c>
      <c r="J59" s="6" t="s">
        <v>15</v>
      </c>
      <c r="K59" s="6" t="s">
        <v>16</v>
      </c>
      <c r="L59" s="6" t="s">
        <v>17</v>
      </c>
      <c r="M59" s="6" t="str">
        <f>IF(Table1[[#This Row],[Expense subgroup]]="", "Revenue", "")</f>
        <v/>
      </c>
      <c r="N59" s="6" t="str">
        <f>IF(Table1[[#This Row],[Expense subgroup]]&lt;&gt;"", "Expense","")</f>
        <v>Expense</v>
      </c>
    </row>
    <row r="60" spans="1:14" x14ac:dyDescent="0.3">
      <c r="A60" s="6">
        <v>2023</v>
      </c>
      <c r="B60" s="6" t="s">
        <v>33</v>
      </c>
      <c r="C60" s="6" t="str">
        <f t="shared" si="0"/>
        <v>2nd Quarter</v>
      </c>
      <c r="D60" s="6">
        <v>1</v>
      </c>
      <c r="E60" s="7">
        <v>45046</v>
      </c>
      <c r="F60" s="7" t="str">
        <f>TEXT(Table1[[#This Row],[Date]],"DD")</f>
        <v>30</v>
      </c>
      <c r="G60" s="7" t="str">
        <f>TEXT(Table1[[#This Row],[Date]],"DDDD")</f>
        <v>Sunday</v>
      </c>
      <c r="H60" s="6" t="s">
        <v>10</v>
      </c>
      <c r="I60" s="6">
        <v>-9000</v>
      </c>
      <c r="J60" s="6" t="s">
        <v>18</v>
      </c>
      <c r="K60" s="6" t="s">
        <v>16</v>
      </c>
      <c r="L60" s="6" t="s">
        <v>17</v>
      </c>
      <c r="M60" s="6" t="str">
        <f>IF(Table1[[#This Row],[Expense subgroup]]="", "Revenue", "")</f>
        <v/>
      </c>
      <c r="N60" s="6" t="str">
        <f>IF(Table1[[#This Row],[Expense subgroup]]&lt;&gt;"", "Expense","")</f>
        <v>Expense</v>
      </c>
    </row>
    <row r="61" spans="1:14" x14ac:dyDescent="0.3">
      <c r="A61" s="6">
        <v>2023</v>
      </c>
      <c r="B61" s="6" t="s">
        <v>33</v>
      </c>
      <c r="C61" s="6" t="str">
        <f t="shared" si="0"/>
        <v>2nd Quarter</v>
      </c>
      <c r="D61" s="6">
        <v>1</v>
      </c>
      <c r="E61" s="7">
        <v>45046</v>
      </c>
      <c r="F61" s="7" t="str">
        <f>TEXT(Table1[[#This Row],[Date]],"DD")</f>
        <v>30</v>
      </c>
      <c r="G61" s="7" t="str">
        <f>TEXT(Table1[[#This Row],[Date]],"DDDD")</f>
        <v>Sunday</v>
      </c>
      <c r="H61" s="6" t="s">
        <v>10</v>
      </c>
      <c r="I61" s="6">
        <v>-15000</v>
      </c>
      <c r="J61" s="6" t="s">
        <v>19</v>
      </c>
      <c r="K61" s="6" t="s">
        <v>16</v>
      </c>
      <c r="L61" s="6" t="s">
        <v>17</v>
      </c>
      <c r="M61" s="6" t="str">
        <f>IF(Table1[[#This Row],[Expense subgroup]]="", "Revenue", "")</f>
        <v/>
      </c>
      <c r="N61" s="6" t="str">
        <f>IF(Table1[[#This Row],[Expense subgroup]]&lt;&gt;"", "Expense","")</f>
        <v>Expense</v>
      </c>
    </row>
    <row r="62" spans="1:14" x14ac:dyDescent="0.3">
      <c r="A62" s="6">
        <v>2023</v>
      </c>
      <c r="B62" s="6" t="s">
        <v>33</v>
      </c>
      <c r="C62" s="6" t="str">
        <f t="shared" si="0"/>
        <v>2nd Quarter</v>
      </c>
      <c r="D62" s="6">
        <v>1</v>
      </c>
      <c r="E62" s="7">
        <v>45046</v>
      </c>
      <c r="F62" s="7" t="str">
        <f>TEXT(Table1[[#This Row],[Date]],"DD")</f>
        <v>30</v>
      </c>
      <c r="G62" s="7" t="str">
        <f>TEXT(Table1[[#This Row],[Date]],"DDDD")</f>
        <v>Sunday</v>
      </c>
      <c r="H62" s="6" t="s">
        <v>10</v>
      </c>
      <c r="I62" s="6">
        <v>-40000</v>
      </c>
      <c r="J62" s="6" t="s">
        <v>20</v>
      </c>
      <c r="K62" s="6" t="s">
        <v>16</v>
      </c>
      <c r="L62" s="6" t="s">
        <v>17</v>
      </c>
      <c r="M62" s="6" t="str">
        <f>IF(Table1[[#This Row],[Expense subgroup]]="", "Revenue", "")</f>
        <v/>
      </c>
      <c r="N62" s="6" t="str">
        <f>IF(Table1[[#This Row],[Expense subgroup]]&lt;&gt;"", "Expense","")</f>
        <v>Expense</v>
      </c>
    </row>
    <row r="63" spans="1:14" x14ac:dyDescent="0.3">
      <c r="A63" s="6">
        <v>2023</v>
      </c>
      <c r="B63" s="6" t="s">
        <v>33</v>
      </c>
      <c r="C63" s="6" t="str">
        <f t="shared" si="0"/>
        <v>2nd Quarter</v>
      </c>
      <c r="D63" s="6">
        <v>1</v>
      </c>
      <c r="E63" s="7">
        <v>45046</v>
      </c>
      <c r="F63" s="7" t="str">
        <f>TEXT(Table1[[#This Row],[Date]],"DD")</f>
        <v>30</v>
      </c>
      <c r="G63" s="7" t="str">
        <f>TEXT(Table1[[#This Row],[Date]],"DDDD")</f>
        <v>Sunday</v>
      </c>
      <c r="H63" s="6" t="s">
        <v>10</v>
      </c>
      <c r="I63" s="6">
        <v>-30000</v>
      </c>
      <c r="J63" s="6" t="s">
        <v>21</v>
      </c>
      <c r="K63" s="6" t="s">
        <v>16</v>
      </c>
      <c r="L63" s="6" t="s">
        <v>17</v>
      </c>
      <c r="M63" s="6" t="str">
        <f>IF(Table1[[#This Row],[Expense subgroup]]="", "Revenue", "")</f>
        <v/>
      </c>
      <c r="N63" s="6" t="str">
        <f>IF(Table1[[#This Row],[Expense subgroup]]&lt;&gt;"", "Expense","")</f>
        <v>Expense</v>
      </c>
    </row>
    <row r="64" spans="1:14" x14ac:dyDescent="0.3">
      <c r="A64" s="6">
        <v>2023</v>
      </c>
      <c r="B64" s="6" t="s">
        <v>33</v>
      </c>
      <c r="C64" s="6" t="str">
        <f t="shared" si="0"/>
        <v>2nd Quarter</v>
      </c>
      <c r="D64" s="6">
        <v>1</v>
      </c>
      <c r="E64" s="7">
        <v>45046</v>
      </c>
      <c r="F64" s="7" t="str">
        <f>TEXT(Table1[[#This Row],[Date]],"DD")</f>
        <v>30</v>
      </c>
      <c r="G64" s="7" t="str">
        <f>TEXT(Table1[[#This Row],[Date]],"DDDD")</f>
        <v>Sunday</v>
      </c>
      <c r="H64" s="6" t="s">
        <v>10</v>
      </c>
      <c r="I64" s="6">
        <v>-900</v>
      </c>
      <c r="J64" s="6" t="s">
        <v>22</v>
      </c>
      <c r="K64" s="6" t="s">
        <v>16</v>
      </c>
      <c r="L64" s="6" t="s">
        <v>17</v>
      </c>
      <c r="M64" s="6" t="str">
        <f>IF(Table1[[#This Row],[Expense subgroup]]="", "Revenue", "")</f>
        <v/>
      </c>
      <c r="N64" s="6" t="str">
        <f>IF(Table1[[#This Row],[Expense subgroup]]&lt;&gt;"", "Expense","")</f>
        <v>Expense</v>
      </c>
    </row>
    <row r="65" spans="1:14" x14ac:dyDescent="0.3">
      <c r="A65" s="6">
        <v>2023</v>
      </c>
      <c r="B65" s="6" t="s">
        <v>33</v>
      </c>
      <c r="C65" s="6" t="str">
        <f t="shared" si="0"/>
        <v>2nd Quarter</v>
      </c>
      <c r="D65" s="6">
        <v>1</v>
      </c>
      <c r="E65" s="7">
        <v>45046</v>
      </c>
      <c r="F65" s="7" t="str">
        <f>TEXT(Table1[[#This Row],[Date]],"DD")</f>
        <v>30</v>
      </c>
      <c r="G65" s="7" t="str">
        <f>TEXT(Table1[[#This Row],[Date]],"DDDD")</f>
        <v>Sunday</v>
      </c>
      <c r="H65" s="6" t="s">
        <v>10</v>
      </c>
      <c r="I65" s="6">
        <v>-20000</v>
      </c>
      <c r="J65" s="6" t="s">
        <v>23</v>
      </c>
      <c r="K65" s="6" t="s">
        <v>24</v>
      </c>
      <c r="L65" s="6" t="s">
        <v>17</v>
      </c>
      <c r="M65" s="6" t="str">
        <f>IF(Table1[[#This Row],[Expense subgroup]]="", "Revenue", "")</f>
        <v/>
      </c>
      <c r="N65" s="6" t="str">
        <f>IF(Table1[[#This Row],[Expense subgroup]]&lt;&gt;"", "Expense","")</f>
        <v>Expense</v>
      </c>
    </row>
    <row r="66" spans="1:14" x14ac:dyDescent="0.3">
      <c r="A66" s="6">
        <v>2023</v>
      </c>
      <c r="B66" s="6" t="s">
        <v>33</v>
      </c>
      <c r="C66" s="6" t="str">
        <f t="shared" si="0"/>
        <v>2nd Quarter</v>
      </c>
      <c r="D66" s="6">
        <v>1</v>
      </c>
      <c r="E66" s="7">
        <v>45046</v>
      </c>
      <c r="F66" s="7" t="str">
        <f>TEXT(Table1[[#This Row],[Date]],"DD")</f>
        <v>30</v>
      </c>
      <c r="G66" s="7" t="str">
        <f>TEXT(Table1[[#This Row],[Date]],"DDDD")</f>
        <v>Sunday</v>
      </c>
      <c r="H66" s="6" t="s">
        <v>10</v>
      </c>
      <c r="I66" s="6">
        <v>-600</v>
      </c>
      <c r="J66" s="6" t="s">
        <v>25</v>
      </c>
      <c r="K66" s="6" t="s">
        <v>24</v>
      </c>
      <c r="L66" s="6" t="s">
        <v>17</v>
      </c>
      <c r="M66" s="6" t="str">
        <f>IF(Table1[[#This Row],[Expense subgroup]]="", "Revenue", "")</f>
        <v/>
      </c>
      <c r="N66" s="6" t="str">
        <f>IF(Table1[[#This Row],[Expense subgroup]]&lt;&gt;"", "Expense","")</f>
        <v>Expense</v>
      </c>
    </row>
    <row r="67" spans="1:14" x14ac:dyDescent="0.3">
      <c r="A67" s="6">
        <v>2023</v>
      </c>
      <c r="B67" s="6" t="s">
        <v>33</v>
      </c>
      <c r="C67" s="6" t="str">
        <f t="shared" ref="C67:C130" si="1">IF(B67="January","1st Quarter",IF(B67="February","1st Quarter",IF(B67="March","1st Quarter",IF(B67="April","2nd Quarter",IF(B67="May","2nd Quarter",IF(B67="June","2nd Quarter",IF(B67="July","3rd Quarter",IF(B67= "August","3rd Quarter",IF(B67="September","3rd Quarter", IF(B67="October","4th Quarter",IF(B67="November","4th Quarter",IF(B67="December","4th Quarter"))))))))))))</f>
        <v>2nd Quarter</v>
      </c>
      <c r="D67" s="6">
        <v>1</v>
      </c>
      <c r="E67" s="7">
        <v>45046</v>
      </c>
      <c r="F67" s="7" t="str">
        <f>TEXT(Table1[[#This Row],[Date]],"DD")</f>
        <v>30</v>
      </c>
      <c r="G67" s="7" t="str">
        <f>TEXT(Table1[[#This Row],[Date]],"DDDD")</f>
        <v>Sunday</v>
      </c>
      <c r="H67" s="6" t="s">
        <v>10</v>
      </c>
      <c r="I67" s="6">
        <v>-1500</v>
      </c>
      <c r="J67" s="6" t="s">
        <v>26</v>
      </c>
      <c r="K67" s="6" t="s">
        <v>24</v>
      </c>
      <c r="L67" s="6" t="s">
        <v>17</v>
      </c>
      <c r="M67" s="6" t="str">
        <f>IF(Table1[[#This Row],[Expense subgroup]]="", "Revenue", "")</f>
        <v/>
      </c>
      <c r="N67" s="6" t="str">
        <f>IF(Table1[[#This Row],[Expense subgroup]]&lt;&gt;"", "Expense","")</f>
        <v>Expense</v>
      </c>
    </row>
    <row r="68" spans="1:14" x14ac:dyDescent="0.3">
      <c r="A68" s="6">
        <v>2023</v>
      </c>
      <c r="B68" s="6" t="s">
        <v>33</v>
      </c>
      <c r="C68" s="6" t="str">
        <f t="shared" si="1"/>
        <v>2nd Quarter</v>
      </c>
      <c r="D68" s="6">
        <v>1</v>
      </c>
      <c r="E68" s="7">
        <v>45046</v>
      </c>
      <c r="F68" s="7" t="str">
        <f>TEXT(Table1[[#This Row],[Date]],"DD")</f>
        <v>30</v>
      </c>
      <c r="G68" s="7" t="str">
        <f>TEXT(Table1[[#This Row],[Date]],"DDDD")</f>
        <v>Sunday</v>
      </c>
      <c r="H68" s="6" t="s">
        <v>10</v>
      </c>
      <c r="I68" s="6">
        <v>-1800</v>
      </c>
      <c r="J68" s="6" t="s">
        <v>11</v>
      </c>
      <c r="K68" s="6" t="s">
        <v>24</v>
      </c>
      <c r="L68" s="6" t="s">
        <v>17</v>
      </c>
      <c r="M68" s="6" t="str">
        <f>IF(Table1[[#This Row],[Expense subgroup]]="", "Revenue", "")</f>
        <v/>
      </c>
      <c r="N68" s="6" t="str">
        <f>IF(Table1[[#This Row],[Expense subgroup]]&lt;&gt;"", "Expense","")</f>
        <v>Expense</v>
      </c>
    </row>
    <row r="69" spans="1:14" x14ac:dyDescent="0.3">
      <c r="A69" s="6">
        <v>2023</v>
      </c>
      <c r="B69" s="6" t="s">
        <v>33</v>
      </c>
      <c r="C69" s="6" t="str">
        <f t="shared" si="1"/>
        <v>2nd Quarter</v>
      </c>
      <c r="D69" s="6">
        <v>1</v>
      </c>
      <c r="E69" s="7">
        <v>45046</v>
      </c>
      <c r="F69" s="7" t="str">
        <f>TEXT(Table1[[#This Row],[Date]],"DD")</f>
        <v>30</v>
      </c>
      <c r="G69" s="7" t="str">
        <f>TEXT(Table1[[#This Row],[Date]],"DDDD")</f>
        <v>Sunday</v>
      </c>
      <c r="H69" s="6" t="s">
        <v>10</v>
      </c>
      <c r="I69" s="6">
        <v>-65000</v>
      </c>
      <c r="J69" s="6" t="s">
        <v>27</v>
      </c>
      <c r="K69" s="6" t="s">
        <v>24</v>
      </c>
      <c r="L69" s="6" t="s">
        <v>17</v>
      </c>
      <c r="M69" s="6" t="str">
        <f>IF(Table1[[#This Row],[Expense subgroup]]="", "Revenue", "")</f>
        <v/>
      </c>
      <c r="N69" s="6" t="str">
        <f>IF(Table1[[#This Row],[Expense subgroup]]&lt;&gt;"", "Expense","")</f>
        <v>Expense</v>
      </c>
    </row>
    <row r="70" spans="1:14" x14ac:dyDescent="0.3">
      <c r="A70" s="6">
        <v>2023</v>
      </c>
      <c r="B70" s="6" t="s">
        <v>33</v>
      </c>
      <c r="C70" s="6" t="str">
        <f t="shared" si="1"/>
        <v>2nd Quarter</v>
      </c>
      <c r="D70" s="6">
        <v>1</v>
      </c>
      <c r="E70" s="7">
        <v>45046</v>
      </c>
      <c r="F70" s="7" t="str">
        <f>TEXT(Table1[[#This Row],[Date]],"DD")</f>
        <v>30</v>
      </c>
      <c r="G70" s="7" t="str">
        <f>TEXT(Table1[[#This Row],[Date]],"DDDD")</f>
        <v>Sunday</v>
      </c>
      <c r="H70" s="6" t="s">
        <v>10</v>
      </c>
      <c r="I70" s="6">
        <v>-3000</v>
      </c>
      <c r="J70" s="6" t="s">
        <v>22</v>
      </c>
      <c r="K70" s="6" t="s">
        <v>24</v>
      </c>
      <c r="L70" s="6" t="s">
        <v>17</v>
      </c>
      <c r="M70" s="6" t="str">
        <f>IF(Table1[[#This Row],[Expense subgroup]]="", "Revenue", "")</f>
        <v/>
      </c>
      <c r="N70" s="6" t="str">
        <f>IF(Table1[[#This Row],[Expense subgroup]]&lt;&gt;"", "Expense","")</f>
        <v>Expense</v>
      </c>
    </row>
    <row r="71" spans="1:14" x14ac:dyDescent="0.3">
      <c r="A71" s="6">
        <v>2023</v>
      </c>
      <c r="B71" s="6" t="s">
        <v>33</v>
      </c>
      <c r="C71" s="6" t="str">
        <f t="shared" si="1"/>
        <v>2nd Quarter</v>
      </c>
      <c r="D71" s="6">
        <v>1</v>
      </c>
      <c r="E71" s="7">
        <v>45046</v>
      </c>
      <c r="F71" s="7" t="str">
        <f>TEXT(Table1[[#This Row],[Date]],"DD")</f>
        <v>30</v>
      </c>
      <c r="G71" s="7" t="str">
        <f>TEXT(Table1[[#This Row],[Date]],"DDDD")</f>
        <v>Sunday</v>
      </c>
      <c r="H71" s="6" t="s">
        <v>10</v>
      </c>
      <c r="I71" s="6">
        <v>-12000</v>
      </c>
      <c r="J71" s="6" t="s">
        <v>28</v>
      </c>
      <c r="K71" s="6" t="s">
        <v>28</v>
      </c>
      <c r="L71" s="6" t="s">
        <v>17</v>
      </c>
      <c r="M71" s="6" t="str">
        <f>IF(Table1[[#This Row],[Expense subgroup]]="", "Revenue", "")</f>
        <v/>
      </c>
      <c r="N71" s="6" t="str">
        <f>IF(Table1[[#This Row],[Expense subgroup]]&lt;&gt;"", "Expense","")</f>
        <v>Expense</v>
      </c>
    </row>
    <row r="72" spans="1:14" x14ac:dyDescent="0.3">
      <c r="A72" s="6">
        <v>2023</v>
      </c>
      <c r="B72" s="6" t="s">
        <v>40</v>
      </c>
      <c r="C72" s="6" t="str">
        <f t="shared" si="1"/>
        <v>4th Quarter</v>
      </c>
      <c r="D72" s="6">
        <v>1</v>
      </c>
      <c r="E72" s="7">
        <v>45260</v>
      </c>
      <c r="F72" s="7" t="str">
        <f>TEXT(Table1[[#This Row],[Date]],"DD")</f>
        <v>30</v>
      </c>
      <c r="G72" s="7" t="str">
        <f>TEXT(Table1[[#This Row],[Date]],"DDDD")</f>
        <v>Thursday</v>
      </c>
      <c r="H72" s="6" t="s">
        <v>10</v>
      </c>
      <c r="I72" s="6">
        <v>10800</v>
      </c>
      <c r="K72" s="6" t="s">
        <v>13</v>
      </c>
      <c r="L72" s="6" t="s">
        <v>12</v>
      </c>
      <c r="M72" s="6" t="str">
        <f>IF(Table1[[#This Row],[Expense subgroup]]="", "Revenue", "")</f>
        <v>Revenue</v>
      </c>
      <c r="N72" s="6" t="str">
        <f>IF(Table1[[#This Row],[Expense subgroup]]&lt;&gt;"", "Expense","")</f>
        <v/>
      </c>
    </row>
    <row r="73" spans="1:14" x14ac:dyDescent="0.3">
      <c r="A73" s="6">
        <v>2023</v>
      </c>
      <c r="B73" s="6" t="s">
        <v>41</v>
      </c>
      <c r="C73" s="6" t="str">
        <f t="shared" si="1"/>
        <v>4th Quarter</v>
      </c>
      <c r="D73" s="6">
        <v>1</v>
      </c>
      <c r="E73" s="7">
        <v>45291</v>
      </c>
      <c r="F73" s="7" t="str">
        <f>TEXT(Table1[[#This Row],[Date]],"DD")</f>
        <v>31</v>
      </c>
      <c r="G73" s="7" t="str">
        <f>TEXT(Table1[[#This Row],[Date]],"DDDD")</f>
        <v>Sunday</v>
      </c>
      <c r="H73" s="6" t="s">
        <v>10</v>
      </c>
      <c r="I73" s="6">
        <v>18900</v>
      </c>
      <c r="K73" s="6" t="s">
        <v>13</v>
      </c>
      <c r="L73" s="6" t="s">
        <v>12</v>
      </c>
      <c r="M73" s="6" t="str">
        <f>IF(Table1[[#This Row],[Expense subgroup]]="", "Revenue", "")</f>
        <v>Revenue</v>
      </c>
      <c r="N73" s="6" t="str">
        <f>IF(Table1[[#This Row],[Expense subgroup]]&lt;&gt;"", "Expense","")</f>
        <v/>
      </c>
    </row>
    <row r="74" spans="1:14" x14ac:dyDescent="0.3">
      <c r="A74" s="6">
        <v>2023</v>
      </c>
      <c r="B74" s="6" t="s">
        <v>34</v>
      </c>
      <c r="C74" s="6" t="str">
        <f t="shared" si="1"/>
        <v>2nd Quarter</v>
      </c>
      <c r="D74" s="6">
        <v>1</v>
      </c>
      <c r="E74" s="7">
        <v>45077</v>
      </c>
      <c r="F74" s="7" t="str">
        <f>TEXT(Table1[[#This Row],[Date]],"DD")</f>
        <v>31</v>
      </c>
      <c r="G74" s="7" t="str">
        <f>TEXT(Table1[[#This Row],[Date]],"DDDD")</f>
        <v>Wednesday</v>
      </c>
      <c r="H74" s="6" t="s">
        <v>10</v>
      </c>
      <c r="I74" s="6">
        <v>-12000</v>
      </c>
      <c r="J74" s="6" t="s">
        <v>28</v>
      </c>
      <c r="K74" s="6" t="s">
        <v>28</v>
      </c>
      <c r="L74" s="6" t="s">
        <v>17</v>
      </c>
      <c r="M74" s="6" t="str">
        <f>IF(Table1[[#This Row],[Expense subgroup]]="", "Revenue", "")</f>
        <v/>
      </c>
      <c r="N74" s="6" t="str">
        <f>IF(Table1[[#This Row],[Expense subgroup]]&lt;&gt;"", "Expense","")</f>
        <v>Expense</v>
      </c>
    </row>
    <row r="75" spans="1:14" x14ac:dyDescent="0.3">
      <c r="A75" s="6">
        <v>2023</v>
      </c>
      <c r="B75" s="6" t="s">
        <v>34</v>
      </c>
      <c r="C75" s="6" t="str">
        <f t="shared" si="1"/>
        <v>2nd Quarter</v>
      </c>
      <c r="D75" s="6">
        <v>1</v>
      </c>
      <c r="E75" s="7">
        <v>45077</v>
      </c>
      <c r="F75" s="7" t="str">
        <f>TEXT(Table1[[#This Row],[Date]],"DD")</f>
        <v>31</v>
      </c>
      <c r="G75" s="7" t="str">
        <f>TEXT(Table1[[#This Row],[Date]],"DDDD")</f>
        <v>Wednesday</v>
      </c>
      <c r="H75" s="6" t="s">
        <v>10</v>
      </c>
      <c r="I75" s="6">
        <v>137700</v>
      </c>
      <c r="K75" s="6" t="s">
        <v>11</v>
      </c>
      <c r="L75" s="6" t="s">
        <v>12</v>
      </c>
      <c r="M75" s="6" t="str">
        <f>IF(Table1[[#This Row],[Expense subgroup]]="", "Revenue", "")</f>
        <v>Revenue</v>
      </c>
      <c r="N75" s="6" t="str">
        <f>IF(Table1[[#This Row],[Expense subgroup]]&lt;&gt;"", "Expense","")</f>
        <v/>
      </c>
    </row>
    <row r="76" spans="1:14" x14ac:dyDescent="0.3">
      <c r="A76" s="6">
        <v>2023</v>
      </c>
      <c r="B76" s="6" t="s">
        <v>34</v>
      </c>
      <c r="C76" s="6" t="str">
        <f t="shared" si="1"/>
        <v>2nd Quarter</v>
      </c>
      <c r="D76" s="6">
        <v>1</v>
      </c>
      <c r="E76" s="7">
        <v>45077</v>
      </c>
      <c r="F76" s="7" t="str">
        <f>TEXT(Table1[[#This Row],[Date]],"DD")</f>
        <v>31</v>
      </c>
      <c r="G76" s="7" t="str">
        <f>TEXT(Table1[[#This Row],[Date]],"DDDD")</f>
        <v>Wednesday</v>
      </c>
      <c r="H76" s="6" t="s">
        <v>10</v>
      </c>
      <c r="I76" s="6">
        <v>1500</v>
      </c>
      <c r="K76" s="6" t="s">
        <v>14</v>
      </c>
      <c r="L76" s="6" t="s">
        <v>12</v>
      </c>
      <c r="M76" s="6" t="str">
        <f>IF(Table1[[#This Row],[Expense subgroup]]="", "Revenue", "")</f>
        <v>Revenue</v>
      </c>
      <c r="N76" s="6" t="str">
        <f>IF(Table1[[#This Row],[Expense subgroup]]&lt;&gt;"", "Expense","")</f>
        <v/>
      </c>
    </row>
    <row r="77" spans="1:14" x14ac:dyDescent="0.3">
      <c r="A77" s="6">
        <v>2023</v>
      </c>
      <c r="B77" s="6" t="s">
        <v>34</v>
      </c>
      <c r="C77" s="6" t="str">
        <f t="shared" si="1"/>
        <v>2nd Quarter</v>
      </c>
      <c r="D77" s="6">
        <v>1</v>
      </c>
      <c r="E77" s="7">
        <v>45077</v>
      </c>
      <c r="F77" s="7" t="str">
        <f>TEXT(Table1[[#This Row],[Date]],"DD")</f>
        <v>31</v>
      </c>
      <c r="G77" s="7" t="str">
        <f>TEXT(Table1[[#This Row],[Date]],"DDDD")</f>
        <v>Wednesday</v>
      </c>
      <c r="H77" s="6" t="s">
        <v>10</v>
      </c>
      <c r="I77" s="6">
        <v>-15000</v>
      </c>
      <c r="J77" s="6" t="s">
        <v>15</v>
      </c>
      <c r="K77" s="6" t="s">
        <v>16</v>
      </c>
      <c r="L77" s="6" t="s">
        <v>17</v>
      </c>
      <c r="M77" s="6" t="str">
        <f>IF(Table1[[#This Row],[Expense subgroup]]="", "Revenue", "")</f>
        <v/>
      </c>
      <c r="N77" s="6" t="str">
        <f>IF(Table1[[#This Row],[Expense subgroup]]&lt;&gt;"", "Expense","")</f>
        <v>Expense</v>
      </c>
    </row>
    <row r="78" spans="1:14" x14ac:dyDescent="0.3">
      <c r="A78" s="6">
        <v>2023</v>
      </c>
      <c r="B78" s="6" t="s">
        <v>34</v>
      </c>
      <c r="C78" s="6" t="str">
        <f t="shared" si="1"/>
        <v>2nd Quarter</v>
      </c>
      <c r="D78" s="6">
        <v>1</v>
      </c>
      <c r="E78" s="7">
        <v>45077</v>
      </c>
      <c r="F78" s="7" t="str">
        <f>TEXT(Table1[[#This Row],[Date]],"DD")</f>
        <v>31</v>
      </c>
      <c r="G78" s="7" t="str">
        <f>TEXT(Table1[[#This Row],[Date]],"DDDD")</f>
        <v>Wednesday</v>
      </c>
      <c r="H78" s="6" t="s">
        <v>10</v>
      </c>
      <c r="I78" s="6">
        <v>-11400</v>
      </c>
      <c r="J78" s="6" t="s">
        <v>18</v>
      </c>
      <c r="K78" s="6" t="s">
        <v>16</v>
      </c>
      <c r="L78" s="6" t="s">
        <v>17</v>
      </c>
      <c r="M78" s="6" t="str">
        <f>IF(Table1[[#This Row],[Expense subgroup]]="", "Revenue", "")</f>
        <v/>
      </c>
      <c r="N78" s="6" t="str">
        <f>IF(Table1[[#This Row],[Expense subgroup]]&lt;&gt;"", "Expense","")</f>
        <v>Expense</v>
      </c>
    </row>
    <row r="79" spans="1:14" x14ac:dyDescent="0.3">
      <c r="A79" s="6">
        <v>2023</v>
      </c>
      <c r="B79" s="6" t="s">
        <v>34</v>
      </c>
      <c r="C79" s="6" t="str">
        <f t="shared" si="1"/>
        <v>2nd Quarter</v>
      </c>
      <c r="D79" s="6">
        <v>1</v>
      </c>
      <c r="E79" s="7">
        <v>45077</v>
      </c>
      <c r="F79" s="7" t="str">
        <f>TEXT(Table1[[#This Row],[Date]],"DD")</f>
        <v>31</v>
      </c>
      <c r="G79" s="7" t="str">
        <f>TEXT(Table1[[#This Row],[Date]],"DDDD")</f>
        <v>Wednesday</v>
      </c>
      <c r="H79" s="6" t="s">
        <v>10</v>
      </c>
      <c r="I79" s="6">
        <v>-30000</v>
      </c>
      <c r="J79" s="6" t="s">
        <v>19</v>
      </c>
      <c r="K79" s="6" t="s">
        <v>16</v>
      </c>
      <c r="L79" s="6" t="s">
        <v>17</v>
      </c>
      <c r="M79" s="6" t="str">
        <f>IF(Table1[[#This Row],[Expense subgroup]]="", "Revenue", "")</f>
        <v/>
      </c>
      <c r="N79" s="6" t="str">
        <f>IF(Table1[[#This Row],[Expense subgroup]]&lt;&gt;"", "Expense","")</f>
        <v>Expense</v>
      </c>
    </row>
    <row r="80" spans="1:14" x14ac:dyDescent="0.3">
      <c r="A80" s="6">
        <v>2023</v>
      </c>
      <c r="B80" s="6" t="s">
        <v>34</v>
      </c>
      <c r="C80" s="6" t="str">
        <f t="shared" si="1"/>
        <v>2nd Quarter</v>
      </c>
      <c r="D80" s="6">
        <v>1</v>
      </c>
      <c r="E80" s="7">
        <v>45077</v>
      </c>
      <c r="F80" s="7" t="str">
        <f>TEXT(Table1[[#This Row],[Date]],"DD")</f>
        <v>31</v>
      </c>
      <c r="G80" s="7" t="str">
        <f>TEXT(Table1[[#This Row],[Date]],"DDDD")</f>
        <v>Wednesday</v>
      </c>
      <c r="H80" s="6" t="s">
        <v>10</v>
      </c>
      <c r="I80" s="6">
        <v>-40000</v>
      </c>
      <c r="J80" s="6" t="s">
        <v>20</v>
      </c>
      <c r="K80" s="6" t="s">
        <v>16</v>
      </c>
      <c r="L80" s="6" t="s">
        <v>17</v>
      </c>
      <c r="M80" s="6" t="str">
        <f>IF(Table1[[#This Row],[Expense subgroup]]="", "Revenue", "")</f>
        <v/>
      </c>
      <c r="N80" s="6" t="str">
        <f>IF(Table1[[#This Row],[Expense subgroup]]&lt;&gt;"", "Expense","")</f>
        <v>Expense</v>
      </c>
    </row>
    <row r="81" spans="1:14" x14ac:dyDescent="0.3">
      <c r="A81" s="6">
        <v>2023</v>
      </c>
      <c r="B81" s="6" t="s">
        <v>34</v>
      </c>
      <c r="C81" s="6" t="str">
        <f t="shared" si="1"/>
        <v>2nd Quarter</v>
      </c>
      <c r="D81" s="6">
        <v>1</v>
      </c>
      <c r="E81" s="7">
        <v>45077</v>
      </c>
      <c r="F81" s="7" t="str">
        <f>TEXT(Table1[[#This Row],[Date]],"DD")</f>
        <v>31</v>
      </c>
      <c r="G81" s="7" t="str">
        <f>TEXT(Table1[[#This Row],[Date]],"DDDD")</f>
        <v>Wednesday</v>
      </c>
      <c r="H81" s="6" t="s">
        <v>10</v>
      </c>
      <c r="I81" s="6">
        <v>-30000</v>
      </c>
      <c r="J81" s="6" t="s">
        <v>21</v>
      </c>
      <c r="K81" s="6" t="s">
        <v>16</v>
      </c>
      <c r="L81" s="6" t="s">
        <v>17</v>
      </c>
      <c r="M81" s="6" t="str">
        <f>IF(Table1[[#This Row],[Expense subgroup]]="", "Revenue", "")</f>
        <v/>
      </c>
      <c r="N81" s="6" t="str">
        <f>IF(Table1[[#This Row],[Expense subgroup]]&lt;&gt;"", "Expense","")</f>
        <v>Expense</v>
      </c>
    </row>
    <row r="82" spans="1:14" x14ac:dyDescent="0.3">
      <c r="A82" s="6">
        <v>2023</v>
      </c>
      <c r="B82" s="6" t="s">
        <v>34</v>
      </c>
      <c r="C82" s="6" t="str">
        <f t="shared" si="1"/>
        <v>2nd Quarter</v>
      </c>
      <c r="D82" s="6">
        <v>1</v>
      </c>
      <c r="E82" s="7">
        <v>45077</v>
      </c>
      <c r="F82" s="7" t="str">
        <f>TEXT(Table1[[#This Row],[Date]],"DD")</f>
        <v>31</v>
      </c>
      <c r="G82" s="7" t="str">
        <f>TEXT(Table1[[#This Row],[Date]],"DDDD")</f>
        <v>Wednesday</v>
      </c>
      <c r="H82" s="6" t="s">
        <v>10</v>
      </c>
      <c r="I82" s="6">
        <v>-1200</v>
      </c>
      <c r="J82" s="6" t="s">
        <v>22</v>
      </c>
      <c r="K82" s="6" t="s">
        <v>16</v>
      </c>
      <c r="L82" s="6" t="s">
        <v>17</v>
      </c>
      <c r="M82" s="6" t="str">
        <f>IF(Table1[[#This Row],[Expense subgroup]]="", "Revenue", "")</f>
        <v/>
      </c>
      <c r="N82" s="6" t="str">
        <f>IF(Table1[[#This Row],[Expense subgroup]]&lt;&gt;"", "Expense","")</f>
        <v>Expense</v>
      </c>
    </row>
    <row r="83" spans="1:14" x14ac:dyDescent="0.3">
      <c r="A83" s="6">
        <v>2023</v>
      </c>
      <c r="B83" s="6" t="s">
        <v>34</v>
      </c>
      <c r="C83" s="6" t="str">
        <f t="shared" si="1"/>
        <v>2nd Quarter</v>
      </c>
      <c r="D83" s="6">
        <v>1</v>
      </c>
      <c r="E83" s="7">
        <v>45077</v>
      </c>
      <c r="F83" s="7" t="str">
        <f>TEXT(Table1[[#This Row],[Date]],"DD")</f>
        <v>31</v>
      </c>
      <c r="G83" s="7" t="str">
        <f>TEXT(Table1[[#This Row],[Date]],"DDDD")</f>
        <v>Wednesday</v>
      </c>
      <c r="H83" s="6" t="s">
        <v>10</v>
      </c>
      <c r="I83" s="6">
        <v>-20000</v>
      </c>
      <c r="J83" s="6" t="s">
        <v>23</v>
      </c>
      <c r="K83" s="6" t="s">
        <v>24</v>
      </c>
      <c r="L83" s="6" t="s">
        <v>17</v>
      </c>
      <c r="M83" s="6" t="str">
        <f>IF(Table1[[#This Row],[Expense subgroup]]="", "Revenue", "")</f>
        <v/>
      </c>
      <c r="N83" s="6" t="str">
        <f>IF(Table1[[#This Row],[Expense subgroup]]&lt;&gt;"", "Expense","")</f>
        <v>Expense</v>
      </c>
    </row>
    <row r="84" spans="1:14" x14ac:dyDescent="0.3">
      <c r="A84" s="6">
        <v>2023</v>
      </c>
      <c r="B84" s="6" t="s">
        <v>34</v>
      </c>
      <c r="C84" s="6" t="str">
        <f t="shared" si="1"/>
        <v>2nd Quarter</v>
      </c>
      <c r="D84" s="6">
        <v>1</v>
      </c>
      <c r="E84" s="7">
        <v>45077</v>
      </c>
      <c r="F84" s="7" t="str">
        <f>TEXT(Table1[[#This Row],[Date]],"DD")</f>
        <v>31</v>
      </c>
      <c r="G84" s="7" t="str">
        <f>TEXT(Table1[[#This Row],[Date]],"DDDD")</f>
        <v>Wednesday</v>
      </c>
      <c r="H84" s="6" t="s">
        <v>10</v>
      </c>
      <c r="I84" s="6">
        <v>-1200</v>
      </c>
      <c r="J84" s="6" t="s">
        <v>25</v>
      </c>
      <c r="K84" s="6" t="s">
        <v>24</v>
      </c>
      <c r="L84" s="6" t="s">
        <v>17</v>
      </c>
      <c r="M84" s="6" t="str">
        <f>IF(Table1[[#This Row],[Expense subgroup]]="", "Revenue", "")</f>
        <v/>
      </c>
      <c r="N84" s="6" t="str">
        <f>IF(Table1[[#This Row],[Expense subgroup]]&lt;&gt;"", "Expense","")</f>
        <v>Expense</v>
      </c>
    </row>
    <row r="85" spans="1:14" x14ac:dyDescent="0.3">
      <c r="A85" s="6">
        <v>2023</v>
      </c>
      <c r="B85" s="6" t="s">
        <v>34</v>
      </c>
      <c r="C85" s="6" t="str">
        <f t="shared" si="1"/>
        <v>2nd Quarter</v>
      </c>
      <c r="D85" s="6">
        <v>1</v>
      </c>
      <c r="E85" s="7">
        <v>45077</v>
      </c>
      <c r="F85" s="7" t="str">
        <f>TEXT(Table1[[#This Row],[Date]],"DD")</f>
        <v>31</v>
      </c>
      <c r="G85" s="7" t="str">
        <f>TEXT(Table1[[#This Row],[Date]],"DDDD")</f>
        <v>Wednesday</v>
      </c>
      <c r="H85" s="6" t="s">
        <v>10</v>
      </c>
      <c r="I85" s="6">
        <v>-2400</v>
      </c>
      <c r="J85" s="6" t="s">
        <v>26</v>
      </c>
      <c r="K85" s="6" t="s">
        <v>24</v>
      </c>
      <c r="L85" s="6" t="s">
        <v>17</v>
      </c>
      <c r="M85" s="6" t="str">
        <f>IF(Table1[[#This Row],[Expense subgroup]]="", "Revenue", "")</f>
        <v/>
      </c>
      <c r="N85" s="6" t="str">
        <f>IF(Table1[[#This Row],[Expense subgroup]]&lt;&gt;"", "Expense","")</f>
        <v>Expense</v>
      </c>
    </row>
    <row r="86" spans="1:14" x14ac:dyDescent="0.3">
      <c r="A86" s="6">
        <v>2023</v>
      </c>
      <c r="B86" s="6" t="s">
        <v>34</v>
      </c>
      <c r="C86" s="6" t="str">
        <f t="shared" si="1"/>
        <v>2nd Quarter</v>
      </c>
      <c r="D86" s="6">
        <v>1</v>
      </c>
      <c r="E86" s="7">
        <v>45077</v>
      </c>
      <c r="F86" s="7" t="str">
        <f>TEXT(Table1[[#This Row],[Date]],"DD")</f>
        <v>31</v>
      </c>
      <c r="G86" s="7" t="str">
        <f>TEXT(Table1[[#This Row],[Date]],"DDDD")</f>
        <v>Wednesday</v>
      </c>
      <c r="H86" s="6" t="s">
        <v>10</v>
      </c>
      <c r="I86" s="6">
        <v>-2700</v>
      </c>
      <c r="J86" s="6" t="s">
        <v>11</v>
      </c>
      <c r="K86" s="6" t="s">
        <v>24</v>
      </c>
      <c r="L86" s="6" t="s">
        <v>17</v>
      </c>
      <c r="M86" s="6" t="str">
        <f>IF(Table1[[#This Row],[Expense subgroup]]="", "Revenue", "")</f>
        <v/>
      </c>
      <c r="N86" s="6" t="str">
        <f>IF(Table1[[#This Row],[Expense subgroup]]&lt;&gt;"", "Expense","")</f>
        <v>Expense</v>
      </c>
    </row>
    <row r="87" spans="1:14" x14ac:dyDescent="0.3">
      <c r="A87" s="6">
        <v>2023</v>
      </c>
      <c r="B87" s="6" t="s">
        <v>34</v>
      </c>
      <c r="C87" s="6" t="str">
        <f t="shared" si="1"/>
        <v>2nd Quarter</v>
      </c>
      <c r="D87" s="6">
        <v>1</v>
      </c>
      <c r="E87" s="7">
        <v>45077</v>
      </c>
      <c r="F87" s="7" t="str">
        <f>TEXT(Table1[[#This Row],[Date]],"DD")</f>
        <v>31</v>
      </c>
      <c r="G87" s="7" t="str">
        <f>TEXT(Table1[[#This Row],[Date]],"DDDD")</f>
        <v>Wednesday</v>
      </c>
      <c r="H87" s="6" t="s">
        <v>10</v>
      </c>
      <c r="I87" s="6">
        <v>-65000</v>
      </c>
      <c r="J87" s="6" t="s">
        <v>27</v>
      </c>
      <c r="K87" s="6" t="s">
        <v>24</v>
      </c>
      <c r="L87" s="6" t="s">
        <v>17</v>
      </c>
      <c r="M87" s="6" t="str">
        <f>IF(Table1[[#This Row],[Expense subgroup]]="", "Revenue", "")</f>
        <v/>
      </c>
      <c r="N87" s="6" t="str">
        <f>IF(Table1[[#This Row],[Expense subgroup]]&lt;&gt;"", "Expense","")</f>
        <v>Expense</v>
      </c>
    </row>
    <row r="88" spans="1:14" x14ac:dyDescent="0.3">
      <c r="A88" s="6">
        <v>2023</v>
      </c>
      <c r="B88" s="6" t="s">
        <v>34</v>
      </c>
      <c r="C88" s="6" t="str">
        <f t="shared" si="1"/>
        <v>2nd Quarter</v>
      </c>
      <c r="D88" s="6">
        <v>1</v>
      </c>
      <c r="E88" s="7">
        <v>45077</v>
      </c>
      <c r="F88" s="7" t="str">
        <f>TEXT(Table1[[#This Row],[Date]],"DD")</f>
        <v>31</v>
      </c>
      <c r="G88" s="7" t="str">
        <f>TEXT(Table1[[#This Row],[Date]],"DDDD")</f>
        <v>Wednesday</v>
      </c>
      <c r="H88" s="6" t="s">
        <v>10</v>
      </c>
      <c r="I88" s="6">
        <v>-3000</v>
      </c>
      <c r="J88" s="6" t="s">
        <v>22</v>
      </c>
      <c r="K88" s="6" t="s">
        <v>24</v>
      </c>
      <c r="L88" s="6" t="s">
        <v>17</v>
      </c>
      <c r="M88" s="6" t="str">
        <f>IF(Table1[[#This Row],[Expense subgroup]]="", "Revenue", "")</f>
        <v/>
      </c>
      <c r="N88" s="6" t="str">
        <f>IF(Table1[[#This Row],[Expense subgroup]]&lt;&gt;"", "Expense","")</f>
        <v>Expense</v>
      </c>
    </row>
    <row r="89" spans="1:14" x14ac:dyDescent="0.3">
      <c r="A89" s="6">
        <v>2023</v>
      </c>
      <c r="B89" s="6" t="s">
        <v>35</v>
      </c>
      <c r="C89" s="6" t="str">
        <f t="shared" si="1"/>
        <v>2nd Quarter</v>
      </c>
      <c r="D89" s="6">
        <v>1</v>
      </c>
      <c r="E89" s="7">
        <v>45107</v>
      </c>
      <c r="F89" s="7" t="str">
        <f>TEXT(Table1[[#This Row],[Date]],"DD")</f>
        <v>30</v>
      </c>
      <c r="G89" s="7" t="str">
        <f>TEXT(Table1[[#This Row],[Date]],"DDDD")</f>
        <v>Friday</v>
      </c>
      <c r="H89" s="6" t="s">
        <v>10</v>
      </c>
      <c r="I89" s="6">
        <v>-12000</v>
      </c>
      <c r="J89" s="6" t="s">
        <v>28</v>
      </c>
      <c r="K89" s="6" t="s">
        <v>28</v>
      </c>
      <c r="L89" s="6" t="s">
        <v>17</v>
      </c>
      <c r="M89" s="6" t="str">
        <f>IF(Table1[[#This Row],[Expense subgroup]]="", "Revenue", "")</f>
        <v/>
      </c>
      <c r="N89" s="6" t="str">
        <f>IF(Table1[[#This Row],[Expense subgroup]]&lt;&gt;"", "Expense","")</f>
        <v>Expense</v>
      </c>
    </row>
    <row r="90" spans="1:14" x14ac:dyDescent="0.3">
      <c r="A90" s="6">
        <v>2023</v>
      </c>
      <c r="B90" s="6" t="s">
        <v>35</v>
      </c>
      <c r="C90" s="6" t="str">
        <f t="shared" si="1"/>
        <v>2nd Quarter</v>
      </c>
      <c r="D90" s="6">
        <v>1</v>
      </c>
      <c r="E90" s="7">
        <v>45107</v>
      </c>
      <c r="F90" s="7" t="str">
        <f>TEXT(Table1[[#This Row],[Date]],"DD")</f>
        <v>30</v>
      </c>
      <c r="G90" s="7" t="str">
        <f>TEXT(Table1[[#This Row],[Date]],"DDDD")</f>
        <v>Friday</v>
      </c>
      <c r="H90" s="6" t="s">
        <v>10</v>
      </c>
      <c r="I90" s="6">
        <v>168300</v>
      </c>
      <c r="K90" s="6" t="s">
        <v>11</v>
      </c>
      <c r="L90" s="6" t="s">
        <v>12</v>
      </c>
      <c r="M90" s="6" t="str">
        <f>IF(Table1[[#This Row],[Expense subgroup]]="", "Revenue", "")</f>
        <v>Revenue</v>
      </c>
      <c r="N90" s="6" t="str">
        <f>IF(Table1[[#This Row],[Expense subgroup]]&lt;&gt;"", "Expense","")</f>
        <v/>
      </c>
    </row>
    <row r="91" spans="1:14" x14ac:dyDescent="0.3">
      <c r="A91" s="6">
        <v>2023</v>
      </c>
      <c r="B91" s="6" t="s">
        <v>35</v>
      </c>
      <c r="C91" s="6" t="str">
        <f t="shared" si="1"/>
        <v>2nd Quarter</v>
      </c>
      <c r="D91" s="6">
        <v>1</v>
      </c>
      <c r="E91" s="7">
        <v>45107</v>
      </c>
      <c r="F91" s="7" t="str">
        <f>TEXT(Table1[[#This Row],[Date]],"DD")</f>
        <v>30</v>
      </c>
      <c r="G91" s="7" t="str">
        <f>TEXT(Table1[[#This Row],[Date]],"DDDD")</f>
        <v>Friday</v>
      </c>
      <c r="H91" s="6" t="s">
        <v>10</v>
      </c>
      <c r="I91" s="6">
        <v>1200</v>
      </c>
      <c r="K91" s="6" t="s">
        <v>14</v>
      </c>
      <c r="L91" s="6" t="s">
        <v>12</v>
      </c>
      <c r="M91" s="6" t="str">
        <f>IF(Table1[[#This Row],[Expense subgroup]]="", "Revenue", "")</f>
        <v>Revenue</v>
      </c>
      <c r="N91" s="6" t="str">
        <f>IF(Table1[[#This Row],[Expense subgroup]]&lt;&gt;"", "Expense","")</f>
        <v/>
      </c>
    </row>
    <row r="92" spans="1:14" x14ac:dyDescent="0.3">
      <c r="A92" s="6">
        <v>2023</v>
      </c>
      <c r="B92" s="6" t="s">
        <v>35</v>
      </c>
      <c r="C92" s="6" t="str">
        <f t="shared" si="1"/>
        <v>2nd Quarter</v>
      </c>
      <c r="D92" s="6">
        <v>1</v>
      </c>
      <c r="E92" s="7">
        <v>45107</v>
      </c>
      <c r="F92" s="7" t="str">
        <f>TEXT(Table1[[#This Row],[Date]],"DD")</f>
        <v>30</v>
      </c>
      <c r="G92" s="7" t="str">
        <f>TEXT(Table1[[#This Row],[Date]],"DDDD")</f>
        <v>Friday</v>
      </c>
      <c r="H92" s="6" t="s">
        <v>10</v>
      </c>
      <c r="I92" s="6">
        <v>-15000</v>
      </c>
      <c r="J92" s="6" t="s">
        <v>15</v>
      </c>
      <c r="K92" s="6" t="s">
        <v>16</v>
      </c>
      <c r="L92" s="6" t="s">
        <v>17</v>
      </c>
      <c r="M92" s="6" t="str">
        <f>IF(Table1[[#This Row],[Expense subgroup]]="", "Revenue", "")</f>
        <v/>
      </c>
      <c r="N92" s="6" t="str">
        <f>IF(Table1[[#This Row],[Expense subgroup]]&lt;&gt;"", "Expense","")</f>
        <v>Expense</v>
      </c>
    </row>
    <row r="93" spans="1:14" x14ac:dyDescent="0.3">
      <c r="A93" s="6">
        <v>2023</v>
      </c>
      <c r="B93" s="6" t="s">
        <v>35</v>
      </c>
      <c r="C93" s="6" t="str">
        <f t="shared" si="1"/>
        <v>2nd Quarter</v>
      </c>
      <c r="D93" s="6">
        <v>1</v>
      </c>
      <c r="E93" s="7">
        <v>45107</v>
      </c>
      <c r="F93" s="7" t="str">
        <f>TEXT(Table1[[#This Row],[Date]],"DD")</f>
        <v>30</v>
      </c>
      <c r="G93" s="7" t="str">
        <f>TEXT(Table1[[#This Row],[Date]],"DDDD")</f>
        <v>Friday</v>
      </c>
      <c r="H93" s="6" t="s">
        <v>10</v>
      </c>
      <c r="I93" s="6">
        <v>-11400</v>
      </c>
      <c r="J93" s="6" t="s">
        <v>18</v>
      </c>
      <c r="K93" s="6" t="s">
        <v>16</v>
      </c>
      <c r="L93" s="6" t="s">
        <v>17</v>
      </c>
      <c r="M93" s="6" t="str">
        <f>IF(Table1[[#This Row],[Expense subgroup]]="", "Revenue", "")</f>
        <v/>
      </c>
      <c r="N93" s="6" t="str">
        <f>IF(Table1[[#This Row],[Expense subgroup]]&lt;&gt;"", "Expense","")</f>
        <v>Expense</v>
      </c>
    </row>
    <row r="94" spans="1:14" x14ac:dyDescent="0.3">
      <c r="A94" s="6">
        <v>2023</v>
      </c>
      <c r="B94" s="6" t="s">
        <v>35</v>
      </c>
      <c r="C94" s="6" t="str">
        <f t="shared" si="1"/>
        <v>2nd Quarter</v>
      </c>
      <c r="D94" s="6">
        <v>1</v>
      </c>
      <c r="E94" s="7">
        <v>45107</v>
      </c>
      <c r="F94" s="7" t="str">
        <f>TEXT(Table1[[#This Row],[Date]],"DD")</f>
        <v>30</v>
      </c>
      <c r="G94" s="7" t="str">
        <f>TEXT(Table1[[#This Row],[Date]],"DDDD")</f>
        <v>Friday</v>
      </c>
      <c r="H94" s="6" t="s">
        <v>10</v>
      </c>
      <c r="I94" s="6">
        <v>-30000</v>
      </c>
      <c r="J94" s="6" t="s">
        <v>19</v>
      </c>
      <c r="K94" s="6" t="s">
        <v>16</v>
      </c>
      <c r="L94" s="6" t="s">
        <v>17</v>
      </c>
      <c r="M94" s="6" t="str">
        <f>IF(Table1[[#This Row],[Expense subgroup]]="", "Revenue", "")</f>
        <v/>
      </c>
      <c r="N94" s="6" t="str">
        <f>IF(Table1[[#This Row],[Expense subgroup]]&lt;&gt;"", "Expense","")</f>
        <v>Expense</v>
      </c>
    </row>
    <row r="95" spans="1:14" x14ac:dyDescent="0.3">
      <c r="A95" s="6">
        <v>2023</v>
      </c>
      <c r="B95" s="6" t="s">
        <v>35</v>
      </c>
      <c r="C95" s="6" t="str">
        <f t="shared" si="1"/>
        <v>2nd Quarter</v>
      </c>
      <c r="D95" s="6">
        <v>1</v>
      </c>
      <c r="E95" s="7">
        <v>45107</v>
      </c>
      <c r="F95" s="7" t="str">
        <f>TEXT(Table1[[#This Row],[Date]],"DD")</f>
        <v>30</v>
      </c>
      <c r="G95" s="7" t="str">
        <f>TEXT(Table1[[#This Row],[Date]],"DDDD")</f>
        <v>Friday</v>
      </c>
      <c r="H95" s="6" t="s">
        <v>10</v>
      </c>
      <c r="I95" s="6">
        <v>-40000</v>
      </c>
      <c r="J95" s="6" t="s">
        <v>20</v>
      </c>
      <c r="K95" s="6" t="s">
        <v>16</v>
      </c>
      <c r="L95" s="6" t="s">
        <v>17</v>
      </c>
      <c r="M95" s="6" t="str">
        <f>IF(Table1[[#This Row],[Expense subgroup]]="", "Revenue", "")</f>
        <v/>
      </c>
      <c r="N95" s="6" t="str">
        <f>IF(Table1[[#This Row],[Expense subgroup]]&lt;&gt;"", "Expense","")</f>
        <v>Expense</v>
      </c>
    </row>
    <row r="96" spans="1:14" x14ac:dyDescent="0.3">
      <c r="A96" s="6">
        <v>2023</v>
      </c>
      <c r="B96" s="6" t="s">
        <v>35</v>
      </c>
      <c r="C96" s="6" t="str">
        <f t="shared" si="1"/>
        <v>2nd Quarter</v>
      </c>
      <c r="D96" s="6">
        <v>1</v>
      </c>
      <c r="E96" s="7">
        <v>45107</v>
      </c>
      <c r="F96" s="7" t="str">
        <f>TEXT(Table1[[#This Row],[Date]],"DD")</f>
        <v>30</v>
      </c>
      <c r="G96" s="7" t="str">
        <f>TEXT(Table1[[#This Row],[Date]],"DDDD")</f>
        <v>Friday</v>
      </c>
      <c r="H96" s="6" t="s">
        <v>10</v>
      </c>
      <c r="I96" s="6">
        <v>-30000</v>
      </c>
      <c r="J96" s="6" t="s">
        <v>21</v>
      </c>
      <c r="K96" s="6" t="s">
        <v>16</v>
      </c>
      <c r="L96" s="6" t="s">
        <v>17</v>
      </c>
      <c r="M96" s="6" t="str">
        <f>IF(Table1[[#This Row],[Expense subgroup]]="", "Revenue", "")</f>
        <v/>
      </c>
      <c r="N96" s="6" t="str">
        <f>IF(Table1[[#This Row],[Expense subgroup]]&lt;&gt;"", "Expense","")</f>
        <v>Expense</v>
      </c>
    </row>
    <row r="97" spans="1:14" x14ac:dyDescent="0.3">
      <c r="A97" s="6">
        <v>2023</v>
      </c>
      <c r="B97" s="6" t="s">
        <v>35</v>
      </c>
      <c r="C97" s="6" t="str">
        <f t="shared" si="1"/>
        <v>2nd Quarter</v>
      </c>
      <c r="D97" s="6">
        <v>1</v>
      </c>
      <c r="E97" s="7">
        <v>45107</v>
      </c>
      <c r="F97" s="7" t="str">
        <f>TEXT(Table1[[#This Row],[Date]],"DD")</f>
        <v>30</v>
      </c>
      <c r="G97" s="7" t="str">
        <f>TEXT(Table1[[#This Row],[Date]],"DDDD")</f>
        <v>Friday</v>
      </c>
      <c r="H97" s="6" t="s">
        <v>10</v>
      </c>
      <c r="I97" s="6">
        <v>-900</v>
      </c>
      <c r="J97" s="6" t="s">
        <v>22</v>
      </c>
      <c r="K97" s="6" t="s">
        <v>16</v>
      </c>
      <c r="L97" s="6" t="s">
        <v>17</v>
      </c>
      <c r="M97" s="6" t="str">
        <f>IF(Table1[[#This Row],[Expense subgroup]]="", "Revenue", "")</f>
        <v/>
      </c>
      <c r="N97" s="6" t="str">
        <f>IF(Table1[[#This Row],[Expense subgroup]]&lt;&gt;"", "Expense","")</f>
        <v>Expense</v>
      </c>
    </row>
    <row r="98" spans="1:14" x14ac:dyDescent="0.3">
      <c r="A98" s="6">
        <v>2023</v>
      </c>
      <c r="B98" s="6" t="s">
        <v>35</v>
      </c>
      <c r="C98" s="6" t="str">
        <f t="shared" si="1"/>
        <v>2nd Quarter</v>
      </c>
      <c r="D98" s="6">
        <v>1</v>
      </c>
      <c r="E98" s="7">
        <v>45107</v>
      </c>
      <c r="F98" s="7" t="str">
        <f>TEXT(Table1[[#This Row],[Date]],"DD")</f>
        <v>30</v>
      </c>
      <c r="G98" s="7" t="str">
        <f>TEXT(Table1[[#This Row],[Date]],"DDDD")</f>
        <v>Friday</v>
      </c>
      <c r="H98" s="6" t="s">
        <v>10</v>
      </c>
      <c r="I98" s="6">
        <v>-20000</v>
      </c>
      <c r="J98" s="6" t="s">
        <v>23</v>
      </c>
      <c r="K98" s="6" t="s">
        <v>24</v>
      </c>
      <c r="L98" s="6" t="s">
        <v>17</v>
      </c>
      <c r="M98" s="6" t="str">
        <f>IF(Table1[[#This Row],[Expense subgroup]]="", "Revenue", "")</f>
        <v/>
      </c>
      <c r="N98" s="6" t="str">
        <f>IF(Table1[[#This Row],[Expense subgroup]]&lt;&gt;"", "Expense","")</f>
        <v>Expense</v>
      </c>
    </row>
    <row r="99" spans="1:14" x14ac:dyDescent="0.3">
      <c r="A99" s="6">
        <v>2023</v>
      </c>
      <c r="B99" s="6" t="s">
        <v>35</v>
      </c>
      <c r="C99" s="6" t="str">
        <f t="shared" si="1"/>
        <v>2nd Quarter</v>
      </c>
      <c r="D99" s="6">
        <v>1</v>
      </c>
      <c r="E99" s="7">
        <v>45107</v>
      </c>
      <c r="F99" s="7" t="str">
        <f>TEXT(Table1[[#This Row],[Date]],"DD")</f>
        <v>30</v>
      </c>
      <c r="G99" s="7" t="str">
        <f>TEXT(Table1[[#This Row],[Date]],"DDDD")</f>
        <v>Friday</v>
      </c>
      <c r="H99" s="6" t="s">
        <v>10</v>
      </c>
      <c r="I99" s="6">
        <v>-900</v>
      </c>
      <c r="J99" s="6" t="s">
        <v>25</v>
      </c>
      <c r="K99" s="6" t="s">
        <v>24</v>
      </c>
      <c r="L99" s="6" t="s">
        <v>17</v>
      </c>
      <c r="M99" s="6" t="str">
        <f>IF(Table1[[#This Row],[Expense subgroup]]="", "Revenue", "")</f>
        <v/>
      </c>
      <c r="N99" s="6" t="str">
        <f>IF(Table1[[#This Row],[Expense subgroup]]&lt;&gt;"", "Expense","")</f>
        <v>Expense</v>
      </c>
    </row>
    <row r="100" spans="1:14" x14ac:dyDescent="0.3">
      <c r="A100" s="6">
        <v>2023</v>
      </c>
      <c r="B100" s="6" t="s">
        <v>35</v>
      </c>
      <c r="C100" s="6" t="str">
        <f t="shared" si="1"/>
        <v>2nd Quarter</v>
      </c>
      <c r="D100" s="6">
        <v>1</v>
      </c>
      <c r="E100" s="7">
        <v>45107</v>
      </c>
      <c r="F100" s="7" t="str">
        <f>TEXT(Table1[[#This Row],[Date]],"DD")</f>
        <v>30</v>
      </c>
      <c r="G100" s="7" t="str">
        <f>TEXT(Table1[[#This Row],[Date]],"DDDD")</f>
        <v>Friday</v>
      </c>
      <c r="H100" s="6" t="s">
        <v>10</v>
      </c>
      <c r="I100" s="6">
        <v>-2700</v>
      </c>
      <c r="J100" s="6" t="s">
        <v>26</v>
      </c>
      <c r="K100" s="6" t="s">
        <v>24</v>
      </c>
      <c r="L100" s="6" t="s">
        <v>17</v>
      </c>
      <c r="M100" s="6" t="str">
        <f>IF(Table1[[#This Row],[Expense subgroup]]="", "Revenue", "")</f>
        <v/>
      </c>
      <c r="N100" s="6" t="str">
        <f>IF(Table1[[#This Row],[Expense subgroup]]&lt;&gt;"", "Expense","")</f>
        <v>Expense</v>
      </c>
    </row>
    <row r="101" spans="1:14" x14ac:dyDescent="0.3">
      <c r="A101" s="6">
        <v>2023</v>
      </c>
      <c r="B101" s="6" t="s">
        <v>35</v>
      </c>
      <c r="C101" s="6" t="str">
        <f t="shared" si="1"/>
        <v>2nd Quarter</v>
      </c>
      <c r="D101" s="6">
        <v>1</v>
      </c>
      <c r="E101" s="7">
        <v>45107</v>
      </c>
      <c r="F101" s="7" t="str">
        <f>TEXT(Table1[[#This Row],[Date]],"DD")</f>
        <v>30</v>
      </c>
      <c r="G101" s="7" t="str">
        <f>TEXT(Table1[[#This Row],[Date]],"DDDD")</f>
        <v>Friday</v>
      </c>
      <c r="H101" s="6" t="s">
        <v>10</v>
      </c>
      <c r="I101" s="6">
        <v>-2400</v>
      </c>
      <c r="J101" s="6" t="s">
        <v>11</v>
      </c>
      <c r="K101" s="6" t="s">
        <v>24</v>
      </c>
      <c r="L101" s="6" t="s">
        <v>17</v>
      </c>
      <c r="M101" s="6" t="str">
        <f>IF(Table1[[#This Row],[Expense subgroup]]="", "Revenue", "")</f>
        <v/>
      </c>
      <c r="N101" s="6" t="str">
        <f>IF(Table1[[#This Row],[Expense subgroup]]&lt;&gt;"", "Expense","")</f>
        <v>Expense</v>
      </c>
    </row>
    <row r="102" spans="1:14" x14ac:dyDescent="0.3">
      <c r="A102" s="6">
        <v>2023</v>
      </c>
      <c r="B102" s="6" t="s">
        <v>35</v>
      </c>
      <c r="C102" s="6" t="str">
        <f t="shared" si="1"/>
        <v>2nd Quarter</v>
      </c>
      <c r="D102" s="6">
        <v>1</v>
      </c>
      <c r="E102" s="7">
        <v>45107</v>
      </c>
      <c r="F102" s="7" t="str">
        <f>TEXT(Table1[[#This Row],[Date]],"DD")</f>
        <v>30</v>
      </c>
      <c r="G102" s="7" t="str">
        <f>TEXT(Table1[[#This Row],[Date]],"DDDD")</f>
        <v>Friday</v>
      </c>
      <c r="H102" s="6" t="s">
        <v>10</v>
      </c>
      <c r="I102" s="6">
        <v>-65000</v>
      </c>
      <c r="J102" s="6" t="s">
        <v>27</v>
      </c>
      <c r="K102" s="6" t="s">
        <v>24</v>
      </c>
      <c r="L102" s="6" t="s">
        <v>17</v>
      </c>
      <c r="M102" s="6" t="str">
        <f>IF(Table1[[#This Row],[Expense subgroup]]="", "Revenue", "")</f>
        <v/>
      </c>
      <c r="N102" s="6" t="str">
        <f>IF(Table1[[#This Row],[Expense subgroup]]&lt;&gt;"", "Expense","")</f>
        <v>Expense</v>
      </c>
    </row>
    <row r="103" spans="1:14" x14ac:dyDescent="0.3">
      <c r="A103" s="6">
        <v>2023</v>
      </c>
      <c r="B103" s="6" t="s">
        <v>35</v>
      </c>
      <c r="C103" s="6" t="str">
        <f t="shared" si="1"/>
        <v>2nd Quarter</v>
      </c>
      <c r="D103" s="6">
        <v>1</v>
      </c>
      <c r="E103" s="7">
        <v>45107</v>
      </c>
      <c r="F103" s="7" t="str">
        <f>TEXT(Table1[[#This Row],[Date]],"DD")</f>
        <v>30</v>
      </c>
      <c r="G103" s="7" t="str">
        <f>TEXT(Table1[[#This Row],[Date]],"DDDD")</f>
        <v>Friday</v>
      </c>
      <c r="H103" s="6" t="s">
        <v>10</v>
      </c>
      <c r="I103" s="6">
        <v>-3000</v>
      </c>
      <c r="J103" s="6" t="s">
        <v>22</v>
      </c>
      <c r="K103" s="6" t="s">
        <v>24</v>
      </c>
      <c r="L103" s="6" t="s">
        <v>17</v>
      </c>
      <c r="M103" s="6" t="str">
        <f>IF(Table1[[#This Row],[Expense subgroup]]="", "Revenue", "")</f>
        <v/>
      </c>
      <c r="N103" s="6" t="str">
        <f>IF(Table1[[#This Row],[Expense subgroup]]&lt;&gt;"", "Expense","")</f>
        <v>Expense</v>
      </c>
    </row>
    <row r="104" spans="1:14" x14ac:dyDescent="0.3">
      <c r="A104" s="6">
        <v>2023</v>
      </c>
      <c r="B104" s="6" t="s">
        <v>36</v>
      </c>
      <c r="C104" s="6" t="str">
        <f t="shared" si="1"/>
        <v>3rd Quarter</v>
      </c>
      <c r="D104" s="6">
        <v>1</v>
      </c>
      <c r="E104" s="7">
        <v>45138</v>
      </c>
      <c r="F104" s="7" t="str">
        <f>TEXT(Table1[[#This Row],[Date]],"DD")</f>
        <v>31</v>
      </c>
      <c r="G104" s="7" t="str">
        <f>TEXT(Table1[[#This Row],[Date]],"DDDD")</f>
        <v>Monday</v>
      </c>
      <c r="H104" s="6" t="s">
        <v>10</v>
      </c>
      <c r="I104" s="6">
        <v>-12000</v>
      </c>
      <c r="J104" s="6" t="s">
        <v>28</v>
      </c>
      <c r="K104" s="6" t="s">
        <v>28</v>
      </c>
      <c r="L104" s="6" t="s">
        <v>17</v>
      </c>
      <c r="M104" s="6" t="str">
        <f>IF(Table1[[#This Row],[Expense subgroup]]="", "Revenue", "")</f>
        <v/>
      </c>
      <c r="N104" s="6" t="str">
        <f>IF(Table1[[#This Row],[Expense subgroup]]&lt;&gt;"", "Expense","")</f>
        <v>Expense</v>
      </c>
    </row>
    <row r="105" spans="1:14" x14ac:dyDescent="0.3">
      <c r="A105" s="6">
        <v>2023</v>
      </c>
      <c r="B105" s="6" t="s">
        <v>36</v>
      </c>
      <c r="C105" s="6" t="str">
        <f t="shared" si="1"/>
        <v>3rd Quarter</v>
      </c>
      <c r="D105" s="6">
        <v>1</v>
      </c>
      <c r="E105" s="7">
        <v>45138</v>
      </c>
      <c r="F105" s="7" t="str">
        <f>TEXT(Table1[[#This Row],[Date]],"DD")</f>
        <v>31</v>
      </c>
      <c r="G105" s="7" t="str">
        <f>TEXT(Table1[[#This Row],[Date]],"DDDD")</f>
        <v>Monday</v>
      </c>
      <c r="H105" s="6" t="s">
        <v>10</v>
      </c>
      <c r="I105" s="6">
        <v>130050</v>
      </c>
      <c r="K105" s="6" t="s">
        <v>11</v>
      </c>
      <c r="L105" s="6" t="s">
        <v>12</v>
      </c>
      <c r="M105" s="6" t="str">
        <f>IF(Table1[[#This Row],[Expense subgroup]]="", "Revenue", "")</f>
        <v>Revenue</v>
      </c>
      <c r="N105" s="6" t="str">
        <f>IF(Table1[[#This Row],[Expense subgroup]]&lt;&gt;"", "Expense","")</f>
        <v/>
      </c>
    </row>
    <row r="106" spans="1:14" x14ac:dyDescent="0.3">
      <c r="A106" s="6">
        <v>2023</v>
      </c>
      <c r="B106" s="6" t="s">
        <v>36</v>
      </c>
      <c r="C106" s="6" t="str">
        <f t="shared" si="1"/>
        <v>3rd Quarter</v>
      </c>
      <c r="D106" s="6">
        <v>1</v>
      </c>
      <c r="E106" s="7">
        <v>45138</v>
      </c>
      <c r="F106" s="7" t="str">
        <f>TEXT(Table1[[#This Row],[Date]],"DD")</f>
        <v>31</v>
      </c>
      <c r="G106" s="7" t="str">
        <f>TEXT(Table1[[#This Row],[Date]],"DDDD")</f>
        <v>Monday</v>
      </c>
      <c r="H106" s="6" t="s">
        <v>10</v>
      </c>
      <c r="I106" s="6">
        <v>6000</v>
      </c>
      <c r="K106" s="6" t="s">
        <v>14</v>
      </c>
      <c r="L106" s="6" t="s">
        <v>12</v>
      </c>
      <c r="M106" s="6" t="str">
        <f>IF(Table1[[#This Row],[Expense subgroup]]="", "Revenue", "")</f>
        <v>Revenue</v>
      </c>
      <c r="N106" s="6" t="str">
        <f>IF(Table1[[#This Row],[Expense subgroup]]&lt;&gt;"", "Expense","")</f>
        <v/>
      </c>
    </row>
    <row r="107" spans="1:14" x14ac:dyDescent="0.3">
      <c r="A107" s="6">
        <v>2023</v>
      </c>
      <c r="B107" s="6" t="s">
        <v>36</v>
      </c>
      <c r="C107" s="6" t="str">
        <f t="shared" si="1"/>
        <v>3rd Quarter</v>
      </c>
      <c r="D107" s="6">
        <v>1</v>
      </c>
      <c r="E107" s="7">
        <v>45138</v>
      </c>
      <c r="F107" s="7" t="str">
        <f>TEXT(Table1[[#This Row],[Date]],"DD")</f>
        <v>31</v>
      </c>
      <c r="G107" s="7" t="str">
        <f>TEXT(Table1[[#This Row],[Date]],"DDDD")</f>
        <v>Monday</v>
      </c>
      <c r="H107" s="6" t="s">
        <v>10</v>
      </c>
      <c r="I107" s="6">
        <v>-15000</v>
      </c>
      <c r="J107" s="6" t="s">
        <v>15</v>
      </c>
      <c r="K107" s="6" t="s">
        <v>16</v>
      </c>
      <c r="L107" s="6" t="s">
        <v>17</v>
      </c>
      <c r="M107" s="6" t="str">
        <f>IF(Table1[[#This Row],[Expense subgroup]]="", "Revenue", "")</f>
        <v/>
      </c>
      <c r="N107" s="6" t="str">
        <f>IF(Table1[[#This Row],[Expense subgroup]]&lt;&gt;"", "Expense","")</f>
        <v>Expense</v>
      </c>
    </row>
    <row r="108" spans="1:14" x14ac:dyDescent="0.3">
      <c r="A108" s="6">
        <v>2023</v>
      </c>
      <c r="B108" s="6" t="s">
        <v>36</v>
      </c>
      <c r="C108" s="6" t="str">
        <f t="shared" si="1"/>
        <v>3rd Quarter</v>
      </c>
      <c r="D108" s="6">
        <v>1</v>
      </c>
      <c r="E108" s="7">
        <v>45138</v>
      </c>
      <c r="F108" s="7" t="str">
        <f>TEXT(Table1[[#This Row],[Date]],"DD")</f>
        <v>31</v>
      </c>
      <c r="G108" s="7" t="str">
        <f>TEXT(Table1[[#This Row],[Date]],"DDDD")</f>
        <v>Monday</v>
      </c>
      <c r="H108" s="6" t="s">
        <v>10</v>
      </c>
      <c r="I108" s="6">
        <v>-11400</v>
      </c>
      <c r="J108" s="6" t="s">
        <v>18</v>
      </c>
      <c r="K108" s="6" t="s">
        <v>16</v>
      </c>
      <c r="L108" s="6" t="s">
        <v>17</v>
      </c>
      <c r="M108" s="6" t="str">
        <f>IF(Table1[[#This Row],[Expense subgroup]]="", "Revenue", "")</f>
        <v/>
      </c>
      <c r="N108" s="6" t="str">
        <f>IF(Table1[[#This Row],[Expense subgroup]]&lt;&gt;"", "Expense","")</f>
        <v>Expense</v>
      </c>
    </row>
    <row r="109" spans="1:14" x14ac:dyDescent="0.3">
      <c r="A109" s="6">
        <v>2023</v>
      </c>
      <c r="B109" s="6" t="s">
        <v>36</v>
      </c>
      <c r="C109" s="6" t="str">
        <f t="shared" si="1"/>
        <v>3rd Quarter</v>
      </c>
      <c r="D109" s="6">
        <v>1</v>
      </c>
      <c r="E109" s="7">
        <v>45138</v>
      </c>
      <c r="F109" s="7" t="str">
        <f>TEXT(Table1[[#This Row],[Date]],"DD")</f>
        <v>31</v>
      </c>
      <c r="G109" s="7" t="str">
        <f>TEXT(Table1[[#This Row],[Date]],"DDDD")</f>
        <v>Monday</v>
      </c>
      <c r="H109" s="6" t="s">
        <v>10</v>
      </c>
      <c r="I109" s="6">
        <v>-20000</v>
      </c>
      <c r="J109" s="6" t="s">
        <v>19</v>
      </c>
      <c r="K109" s="6" t="s">
        <v>16</v>
      </c>
      <c r="L109" s="6" t="s">
        <v>17</v>
      </c>
      <c r="M109" s="6" t="str">
        <f>IF(Table1[[#This Row],[Expense subgroup]]="", "Revenue", "")</f>
        <v/>
      </c>
      <c r="N109" s="6" t="str">
        <f>IF(Table1[[#This Row],[Expense subgroup]]&lt;&gt;"", "Expense","")</f>
        <v>Expense</v>
      </c>
    </row>
    <row r="110" spans="1:14" x14ac:dyDescent="0.3">
      <c r="A110" s="6">
        <v>2023</v>
      </c>
      <c r="B110" s="6" t="s">
        <v>36</v>
      </c>
      <c r="C110" s="6" t="str">
        <f t="shared" si="1"/>
        <v>3rd Quarter</v>
      </c>
      <c r="D110" s="6">
        <v>1</v>
      </c>
      <c r="E110" s="7">
        <v>45138</v>
      </c>
      <c r="F110" s="7" t="str">
        <f>TEXT(Table1[[#This Row],[Date]],"DD")</f>
        <v>31</v>
      </c>
      <c r="G110" s="7" t="str">
        <f>TEXT(Table1[[#This Row],[Date]],"DDDD")</f>
        <v>Monday</v>
      </c>
      <c r="H110" s="6" t="s">
        <v>10</v>
      </c>
      <c r="I110" s="6">
        <v>-40000</v>
      </c>
      <c r="J110" s="6" t="s">
        <v>20</v>
      </c>
      <c r="K110" s="6" t="s">
        <v>16</v>
      </c>
      <c r="L110" s="6" t="s">
        <v>17</v>
      </c>
      <c r="M110" s="6" t="str">
        <f>IF(Table1[[#This Row],[Expense subgroup]]="", "Revenue", "")</f>
        <v/>
      </c>
      <c r="N110" s="6" t="str">
        <f>IF(Table1[[#This Row],[Expense subgroup]]&lt;&gt;"", "Expense","")</f>
        <v>Expense</v>
      </c>
    </row>
    <row r="111" spans="1:14" x14ac:dyDescent="0.3">
      <c r="A111" s="6">
        <v>2023</v>
      </c>
      <c r="B111" s="6" t="s">
        <v>36</v>
      </c>
      <c r="C111" s="6" t="str">
        <f t="shared" si="1"/>
        <v>3rd Quarter</v>
      </c>
      <c r="D111" s="6">
        <v>1</v>
      </c>
      <c r="E111" s="7">
        <v>45138</v>
      </c>
      <c r="F111" s="7" t="str">
        <f>TEXT(Table1[[#This Row],[Date]],"DD")</f>
        <v>31</v>
      </c>
      <c r="G111" s="7" t="str">
        <f>TEXT(Table1[[#This Row],[Date]],"DDDD")</f>
        <v>Monday</v>
      </c>
      <c r="H111" s="6" t="s">
        <v>10</v>
      </c>
      <c r="I111" s="6">
        <v>-30000</v>
      </c>
      <c r="J111" s="6" t="s">
        <v>21</v>
      </c>
      <c r="K111" s="6" t="s">
        <v>16</v>
      </c>
      <c r="L111" s="6" t="s">
        <v>17</v>
      </c>
      <c r="M111" s="6" t="str">
        <f>IF(Table1[[#This Row],[Expense subgroup]]="", "Revenue", "")</f>
        <v/>
      </c>
      <c r="N111" s="6" t="str">
        <f>IF(Table1[[#This Row],[Expense subgroup]]&lt;&gt;"", "Expense","")</f>
        <v>Expense</v>
      </c>
    </row>
    <row r="112" spans="1:14" x14ac:dyDescent="0.3">
      <c r="A112" s="6">
        <v>2023</v>
      </c>
      <c r="B112" s="6" t="s">
        <v>36</v>
      </c>
      <c r="C112" s="6" t="str">
        <f t="shared" si="1"/>
        <v>3rd Quarter</v>
      </c>
      <c r="D112" s="6">
        <v>1</v>
      </c>
      <c r="E112" s="7">
        <v>45138</v>
      </c>
      <c r="F112" s="7" t="str">
        <f>TEXT(Table1[[#This Row],[Date]],"DD")</f>
        <v>31</v>
      </c>
      <c r="G112" s="7" t="str">
        <f>TEXT(Table1[[#This Row],[Date]],"DDDD")</f>
        <v>Monday</v>
      </c>
      <c r="H112" s="6" t="s">
        <v>10</v>
      </c>
      <c r="I112" s="6">
        <v>-600</v>
      </c>
      <c r="J112" s="6" t="s">
        <v>22</v>
      </c>
      <c r="K112" s="6" t="s">
        <v>16</v>
      </c>
      <c r="L112" s="6" t="s">
        <v>17</v>
      </c>
      <c r="M112" s="6" t="str">
        <f>IF(Table1[[#This Row],[Expense subgroup]]="", "Revenue", "")</f>
        <v/>
      </c>
      <c r="N112" s="6" t="str">
        <f>IF(Table1[[#This Row],[Expense subgroup]]&lt;&gt;"", "Expense","")</f>
        <v>Expense</v>
      </c>
    </row>
    <row r="113" spans="1:14" x14ac:dyDescent="0.3">
      <c r="A113" s="6">
        <v>2023</v>
      </c>
      <c r="B113" s="6" t="s">
        <v>36</v>
      </c>
      <c r="C113" s="6" t="str">
        <f t="shared" si="1"/>
        <v>3rd Quarter</v>
      </c>
      <c r="D113" s="6">
        <v>1</v>
      </c>
      <c r="E113" s="7">
        <v>45138</v>
      </c>
      <c r="F113" s="7" t="str">
        <f>TEXT(Table1[[#This Row],[Date]],"DD")</f>
        <v>31</v>
      </c>
      <c r="G113" s="7" t="str">
        <f>TEXT(Table1[[#This Row],[Date]],"DDDD")</f>
        <v>Monday</v>
      </c>
      <c r="H113" s="6" t="s">
        <v>10</v>
      </c>
      <c r="I113" s="6">
        <v>-20000</v>
      </c>
      <c r="J113" s="6" t="s">
        <v>23</v>
      </c>
      <c r="K113" s="6" t="s">
        <v>24</v>
      </c>
      <c r="L113" s="6" t="s">
        <v>17</v>
      </c>
      <c r="M113" s="6" t="str">
        <f>IF(Table1[[#This Row],[Expense subgroup]]="", "Revenue", "")</f>
        <v/>
      </c>
      <c r="N113" s="6" t="str">
        <f>IF(Table1[[#This Row],[Expense subgroup]]&lt;&gt;"", "Expense","")</f>
        <v>Expense</v>
      </c>
    </row>
    <row r="114" spans="1:14" x14ac:dyDescent="0.3">
      <c r="A114" s="6">
        <v>2023</v>
      </c>
      <c r="B114" s="6" t="s">
        <v>36</v>
      </c>
      <c r="C114" s="6" t="str">
        <f t="shared" si="1"/>
        <v>3rd Quarter</v>
      </c>
      <c r="D114" s="6">
        <v>1</v>
      </c>
      <c r="E114" s="7">
        <v>45138</v>
      </c>
      <c r="F114" s="7" t="str">
        <f>TEXT(Table1[[#This Row],[Date]],"DD")</f>
        <v>31</v>
      </c>
      <c r="G114" s="7" t="str">
        <f>TEXT(Table1[[#This Row],[Date]],"DDDD")</f>
        <v>Monday</v>
      </c>
      <c r="H114" s="6" t="s">
        <v>10</v>
      </c>
      <c r="I114" s="6">
        <v>-600</v>
      </c>
      <c r="J114" s="6" t="s">
        <v>25</v>
      </c>
      <c r="K114" s="6" t="s">
        <v>24</v>
      </c>
      <c r="L114" s="6" t="s">
        <v>17</v>
      </c>
      <c r="M114" s="6" t="str">
        <f>IF(Table1[[#This Row],[Expense subgroup]]="", "Revenue", "")</f>
        <v/>
      </c>
      <c r="N114" s="6" t="str">
        <f>IF(Table1[[#This Row],[Expense subgroup]]&lt;&gt;"", "Expense","")</f>
        <v>Expense</v>
      </c>
    </row>
    <row r="115" spans="1:14" x14ac:dyDescent="0.3">
      <c r="A115" s="6">
        <v>2023</v>
      </c>
      <c r="B115" s="6" t="s">
        <v>36</v>
      </c>
      <c r="C115" s="6" t="str">
        <f t="shared" si="1"/>
        <v>3rd Quarter</v>
      </c>
      <c r="D115" s="6">
        <v>1</v>
      </c>
      <c r="E115" s="7">
        <v>45138</v>
      </c>
      <c r="F115" s="7" t="str">
        <f>TEXT(Table1[[#This Row],[Date]],"DD")</f>
        <v>31</v>
      </c>
      <c r="G115" s="7" t="str">
        <f>TEXT(Table1[[#This Row],[Date]],"DDDD")</f>
        <v>Monday</v>
      </c>
      <c r="H115" s="6" t="s">
        <v>10</v>
      </c>
      <c r="I115" s="6">
        <v>-1500</v>
      </c>
      <c r="J115" s="6" t="s">
        <v>26</v>
      </c>
      <c r="K115" s="6" t="s">
        <v>24</v>
      </c>
      <c r="L115" s="6" t="s">
        <v>17</v>
      </c>
      <c r="M115" s="6" t="str">
        <f>IF(Table1[[#This Row],[Expense subgroup]]="", "Revenue", "")</f>
        <v/>
      </c>
      <c r="N115" s="6" t="str">
        <f>IF(Table1[[#This Row],[Expense subgroup]]&lt;&gt;"", "Expense","")</f>
        <v>Expense</v>
      </c>
    </row>
    <row r="116" spans="1:14" x14ac:dyDescent="0.3">
      <c r="A116" s="6">
        <v>2023</v>
      </c>
      <c r="B116" s="6" t="s">
        <v>36</v>
      </c>
      <c r="C116" s="6" t="str">
        <f t="shared" si="1"/>
        <v>3rd Quarter</v>
      </c>
      <c r="D116" s="6">
        <v>1</v>
      </c>
      <c r="E116" s="7">
        <v>45138</v>
      </c>
      <c r="F116" s="7" t="str">
        <f>TEXT(Table1[[#This Row],[Date]],"DD")</f>
        <v>31</v>
      </c>
      <c r="G116" s="7" t="str">
        <f>TEXT(Table1[[#This Row],[Date]],"DDDD")</f>
        <v>Monday</v>
      </c>
      <c r="H116" s="6" t="s">
        <v>10</v>
      </c>
      <c r="I116" s="6">
        <v>-1800</v>
      </c>
      <c r="J116" s="6" t="s">
        <v>11</v>
      </c>
      <c r="K116" s="6" t="s">
        <v>24</v>
      </c>
      <c r="L116" s="6" t="s">
        <v>17</v>
      </c>
      <c r="M116" s="6" t="str">
        <f>IF(Table1[[#This Row],[Expense subgroup]]="", "Revenue", "")</f>
        <v/>
      </c>
      <c r="N116" s="6" t="str">
        <f>IF(Table1[[#This Row],[Expense subgroup]]&lt;&gt;"", "Expense","")</f>
        <v>Expense</v>
      </c>
    </row>
    <row r="117" spans="1:14" x14ac:dyDescent="0.3">
      <c r="A117" s="6">
        <v>2023</v>
      </c>
      <c r="B117" s="6" t="s">
        <v>36</v>
      </c>
      <c r="C117" s="6" t="str">
        <f t="shared" si="1"/>
        <v>3rd Quarter</v>
      </c>
      <c r="D117" s="6">
        <v>1</v>
      </c>
      <c r="E117" s="7">
        <v>45138</v>
      </c>
      <c r="F117" s="7" t="str">
        <f>TEXT(Table1[[#This Row],[Date]],"DD")</f>
        <v>31</v>
      </c>
      <c r="G117" s="7" t="str">
        <f>TEXT(Table1[[#This Row],[Date]],"DDDD")</f>
        <v>Monday</v>
      </c>
      <c r="H117" s="6" t="s">
        <v>10</v>
      </c>
      <c r="I117" s="6">
        <v>-50000</v>
      </c>
      <c r="J117" s="6" t="s">
        <v>27</v>
      </c>
      <c r="K117" s="6" t="s">
        <v>24</v>
      </c>
      <c r="L117" s="6" t="s">
        <v>17</v>
      </c>
      <c r="M117" s="6" t="str">
        <f>IF(Table1[[#This Row],[Expense subgroup]]="", "Revenue", "")</f>
        <v/>
      </c>
      <c r="N117" s="6" t="str">
        <f>IF(Table1[[#This Row],[Expense subgroup]]&lt;&gt;"", "Expense","")</f>
        <v>Expense</v>
      </c>
    </row>
    <row r="118" spans="1:14" x14ac:dyDescent="0.3">
      <c r="A118" s="6">
        <v>2023</v>
      </c>
      <c r="B118" s="6" t="s">
        <v>36</v>
      </c>
      <c r="C118" s="6" t="str">
        <f t="shared" si="1"/>
        <v>3rd Quarter</v>
      </c>
      <c r="D118" s="6">
        <v>1</v>
      </c>
      <c r="E118" s="7">
        <v>45138</v>
      </c>
      <c r="F118" s="7" t="str">
        <f>TEXT(Table1[[#This Row],[Date]],"DD")</f>
        <v>31</v>
      </c>
      <c r="G118" s="7" t="str">
        <f>TEXT(Table1[[#This Row],[Date]],"DDDD")</f>
        <v>Monday</v>
      </c>
      <c r="H118" s="6" t="s">
        <v>10</v>
      </c>
      <c r="I118" s="6">
        <v>-3000</v>
      </c>
      <c r="J118" s="6" t="s">
        <v>22</v>
      </c>
      <c r="K118" s="6" t="s">
        <v>24</v>
      </c>
      <c r="L118" s="6" t="s">
        <v>17</v>
      </c>
      <c r="M118" s="6" t="str">
        <f>IF(Table1[[#This Row],[Expense subgroup]]="", "Revenue", "")</f>
        <v/>
      </c>
      <c r="N118" s="6" t="str">
        <f>IF(Table1[[#This Row],[Expense subgroup]]&lt;&gt;"", "Expense","")</f>
        <v>Expense</v>
      </c>
    </row>
    <row r="119" spans="1:14" x14ac:dyDescent="0.3">
      <c r="A119" s="6">
        <v>2023</v>
      </c>
      <c r="B119" s="6" t="s">
        <v>37</v>
      </c>
      <c r="C119" s="6" t="str">
        <f t="shared" si="1"/>
        <v>3rd Quarter</v>
      </c>
      <c r="D119" s="6">
        <v>1</v>
      </c>
      <c r="E119" s="7">
        <v>45169</v>
      </c>
      <c r="F119" s="7" t="str">
        <f>TEXT(Table1[[#This Row],[Date]],"DD")</f>
        <v>31</v>
      </c>
      <c r="G119" s="7" t="str">
        <f>TEXT(Table1[[#This Row],[Date]],"DDDD")</f>
        <v>Thursday</v>
      </c>
      <c r="H119" s="6" t="s">
        <v>10</v>
      </c>
      <c r="I119" s="6">
        <v>-12000</v>
      </c>
      <c r="J119" s="6" t="s">
        <v>28</v>
      </c>
      <c r="K119" s="6" t="s">
        <v>28</v>
      </c>
      <c r="L119" s="6" t="s">
        <v>17</v>
      </c>
      <c r="M119" s="6" t="str">
        <f>IF(Table1[[#This Row],[Expense subgroup]]="", "Revenue", "")</f>
        <v/>
      </c>
      <c r="N119" s="6" t="str">
        <f>IF(Table1[[#This Row],[Expense subgroup]]&lt;&gt;"", "Expense","")</f>
        <v>Expense</v>
      </c>
    </row>
    <row r="120" spans="1:14" x14ac:dyDescent="0.3">
      <c r="A120" s="6">
        <v>2023</v>
      </c>
      <c r="B120" s="6" t="s">
        <v>37</v>
      </c>
      <c r="C120" s="6" t="str">
        <f t="shared" si="1"/>
        <v>3rd Quarter</v>
      </c>
      <c r="D120" s="6">
        <v>1</v>
      </c>
      <c r="E120" s="7">
        <v>45169</v>
      </c>
      <c r="F120" s="7" t="str">
        <f>TEXT(Table1[[#This Row],[Date]],"DD")</f>
        <v>31</v>
      </c>
      <c r="G120" s="7" t="str">
        <f>TEXT(Table1[[#This Row],[Date]],"DDDD")</f>
        <v>Thursday</v>
      </c>
      <c r="H120" s="6" t="s">
        <v>10</v>
      </c>
      <c r="I120" s="6">
        <v>114750</v>
      </c>
      <c r="K120" s="6" t="s">
        <v>11</v>
      </c>
      <c r="L120" s="6" t="s">
        <v>12</v>
      </c>
      <c r="M120" s="6" t="str">
        <f>IF(Table1[[#This Row],[Expense subgroup]]="", "Revenue", "")</f>
        <v>Revenue</v>
      </c>
      <c r="N120" s="6" t="str">
        <f>IF(Table1[[#This Row],[Expense subgroup]]&lt;&gt;"", "Expense","")</f>
        <v/>
      </c>
    </row>
    <row r="121" spans="1:14" x14ac:dyDescent="0.3">
      <c r="A121" s="6">
        <v>2023</v>
      </c>
      <c r="B121" s="6" t="s">
        <v>37</v>
      </c>
      <c r="C121" s="6" t="str">
        <f t="shared" si="1"/>
        <v>3rd Quarter</v>
      </c>
      <c r="D121" s="6">
        <v>1</v>
      </c>
      <c r="E121" s="7">
        <v>45169</v>
      </c>
      <c r="F121" s="7" t="str">
        <f>TEXT(Table1[[#This Row],[Date]],"DD")</f>
        <v>31</v>
      </c>
      <c r="G121" s="7" t="str">
        <f>TEXT(Table1[[#This Row],[Date]],"DDDD")</f>
        <v>Thursday</v>
      </c>
      <c r="H121" s="6" t="s">
        <v>10</v>
      </c>
      <c r="I121" s="6">
        <v>3000</v>
      </c>
      <c r="K121" s="6" t="s">
        <v>14</v>
      </c>
      <c r="L121" s="6" t="s">
        <v>12</v>
      </c>
      <c r="M121" s="6" t="str">
        <f>IF(Table1[[#This Row],[Expense subgroup]]="", "Revenue", "")</f>
        <v>Revenue</v>
      </c>
      <c r="N121" s="6" t="str">
        <f>IF(Table1[[#This Row],[Expense subgroup]]&lt;&gt;"", "Expense","")</f>
        <v/>
      </c>
    </row>
    <row r="122" spans="1:14" x14ac:dyDescent="0.3">
      <c r="A122" s="6">
        <v>2023</v>
      </c>
      <c r="B122" s="6" t="s">
        <v>37</v>
      </c>
      <c r="C122" s="6" t="str">
        <f t="shared" si="1"/>
        <v>3rd Quarter</v>
      </c>
      <c r="D122" s="6">
        <v>1</v>
      </c>
      <c r="E122" s="7">
        <v>45169</v>
      </c>
      <c r="F122" s="7" t="str">
        <f>TEXT(Table1[[#This Row],[Date]],"DD")</f>
        <v>31</v>
      </c>
      <c r="G122" s="7" t="str">
        <f>TEXT(Table1[[#This Row],[Date]],"DDDD")</f>
        <v>Thursday</v>
      </c>
      <c r="H122" s="6" t="s">
        <v>10</v>
      </c>
      <c r="I122" s="6">
        <v>-15000</v>
      </c>
      <c r="J122" s="6" t="s">
        <v>15</v>
      </c>
      <c r="K122" s="6" t="s">
        <v>16</v>
      </c>
      <c r="L122" s="6" t="s">
        <v>17</v>
      </c>
      <c r="M122" s="6" t="str">
        <f>IF(Table1[[#This Row],[Expense subgroup]]="", "Revenue", "")</f>
        <v/>
      </c>
      <c r="N122" s="6" t="str">
        <f>IF(Table1[[#This Row],[Expense subgroup]]&lt;&gt;"", "Expense","")</f>
        <v>Expense</v>
      </c>
    </row>
    <row r="123" spans="1:14" x14ac:dyDescent="0.3">
      <c r="A123" s="6">
        <v>2023</v>
      </c>
      <c r="B123" s="6" t="s">
        <v>37</v>
      </c>
      <c r="C123" s="6" t="str">
        <f t="shared" si="1"/>
        <v>3rd Quarter</v>
      </c>
      <c r="D123" s="6">
        <v>1</v>
      </c>
      <c r="E123" s="7">
        <v>45169</v>
      </c>
      <c r="F123" s="7" t="str">
        <f>TEXT(Table1[[#This Row],[Date]],"DD")</f>
        <v>31</v>
      </c>
      <c r="G123" s="7" t="str">
        <f>TEXT(Table1[[#This Row],[Date]],"DDDD")</f>
        <v>Thursday</v>
      </c>
      <c r="H123" s="6" t="s">
        <v>10</v>
      </c>
      <c r="I123" s="6">
        <v>-11400</v>
      </c>
      <c r="J123" s="6" t="s">
        <v>18</v>
      </c>
      <c r="K123" s="6" t="s">
        <v>16</v>
      </c>
      <c r="L123" s="6" t="s">
        <v>17</v>
      </c>
      <c r="M123" s="6" t="str">
        <f>IF(Table1[[#This Row],[Expense subgroup]]="", "Revenue", "")</f>
        <v/>
      </c>
      <c r="N123" s="6" t="str">
        <f>IF(Table1[[#This Row],[Expense subgroup]]&lt;&gt;"", "Expense","")</f>
        <v>Expense</v>
      </c>
    </row>
    <row r="124" spans="1:14" x14ac:dyDescent="0.3">
      <c r="A124" s="6">
        <v>2023</v>
      </c>
      <c r="B124" s="6" t="s">
        <v>37</v>
      </c>
      <c r="C124" s="6" t="str">
        <f t="shared" si="1"/>
        <v>3rd Quarter</v>
      </c>
      <c r="D124" s="6">
        <v>1</v>
      </c>
      <c r="E124" s="7">
        <v>45169</v>
      </c>
      <c r="F124" s="7" t="str">
        <f>TEXT(Table1[[#This Row],[Date]],"DD")</f>
        <v>31</v>
      </c>
      <c r="G124" s="7" t="str">
        <f>TEXT(Table1[[#This Row],[Date]],"DDDD")</f>
        <v>Thursday</v>
      </c>
      <c r="H124" s="6" t="s">
        <v>10</v>
      </c>
      <c r="I124" s="6">
        <v>-15000</v>
      </c>
      <c r="J124" s="6" t="s">
        <v>19</v>
      </c>
      <c r="K124" s="6" t="s">
        <v>16</v>
      </c>
      <c r="L124" s="6" t="s">
        <v>17</v>
      </c>
      <c r="M124" s="6" t="str">
        <f>IF(Table1[[#This Row],[Expense subgroup]]="", "Revenue", "")</f>
        <v/>
      </c>
      <c r="N124" s="6" t="str">
        <f>IF(Table1[[#This Row],[Expense subgroup]]&lt;&gt;"", "Expense","")</f>
        <v>Expense</v>
      </c>
    </row>
    <row r="125" spans="1:14" x14ac:dyDescent="0.3">
      <c r="A125" s="6">
        <v>2023</v>
      </c>
      <c r="B125" s="6" t="s">
        <v>37</v>
      </c>
      <c r="C125" s="6" t="str">
        <f t="shared" si="1"/>
        <v>3rd Quarter</v>
      </c>
      <c r="D125" s="6">
        <v>1</v>
      </c>
      <c r="E125" s="7">
        <v>45169</v>
      </c>
      <c r="F125" s="7" t="str">
        <f>TEXT(Table1[[#This Row],[Date]],"DD")</f>
        <v>31</v>
      </c>
      <c r="G125" s="7" t="str">
        <f>TEXT(Table1[[#This Row],[Date]],"DDDD")</f>
        <v>Thursday</v>
      </c>
      <c r="H125" s="6" t="s">
        <v>10</v>
      </c>
      <c r="I125" s="6">
        <v>-40000</v>
      </c>
      <c r="J125" s="6" t="s">
        <v>20</v>
      </c>
      <c r="K125" s="6" t="s">
        <v>16</v>
      </c>
      <c r="L125" s="6" t="s">
        <v>17</v>
      </c>
      <c r="M125" s="6" t="str">
        <f>IF(Table1[[#This Row],[Expense subgroup]]="", "Revenue", "")</f>
        <v/>
      </c>
      <c r="N125" s="6" t="str">
        <f>IF(Table1[[#This Row],[Expense subgroup]]&lt;&gt;"", "Expense","")</f>
        <v>Expense</v>
      </c>
    </row>
    <row r="126" spans="1:14" x14ac:dyDescent="0.3">
      <c r="A126" s="6">
        <v>2023</v>
      </c>
      <c r="B126" s="6" t="s">
        <v>37</v>
      </c>
      <c r="C126" s="6" t="str">
        <f t="shared" si="1"/>
        <v>3rd Quarter</v>
      </c>
      <c r="D126" s="6">
        <v>1</v>
      </c>
      <c r="E126" s="7">
        <v>45169</v>
      </c>
      <c r="F126" s="7" t="str">
        <f>TEXT(Table1[[#This Row],[Date]],"DD")</f>
        <v>31</v>
      </c>
      <c r="G126" s="7" t="str">
        <f>TEXT(Table1[[#This Row],[Date]],"DDDD")</f>
        <v>Thursday</v>
      </c>
      <c r="H126" s="6" t="s">
        <v>10</v>
      </c>
      <c r="I126" s="6">
        <v>-30000</v>
      </c>
      <c r="J126" s="6" t="s">
        <v>21</v>
      </c>
      <c r="K126" s="6" t="s">
        <v>16</v>
      </c>
      <c r="L126" s="6" t="s">
        <v>17</v>
      </c>
      <c r="M126" s="6" t="str">
        <f>IF(Table1[[#This Row],[Expense subgroup]]="", "Revenue", "")</f>
        <v/>
      </c>
      <c r="N126" s="6" t="str">
        <f>IF(Table1[[#This Row],[Expense subgroup]]&lt;&gt;"", "Expense","")</f>
        <v>Expense</v>
      </c>
    </row>
    <row r="127" spans="1:14" x14ac:dyDescent="0.3">
      <c r="A127" s="6">
        <v>2023</v>
      </c>
      <c r="B127" s="6" t="s">
        <v>37</v>
      </c>
      <c r="C127" s="6" t="str">
        <f t="shared" si="1"/>
        <v>3rd Quarter</v>
      </c>
      <c r="D127" s="6">
        <v>1</v>
      </c>
      <c r="E127" s="7">
        <v>45169</v>
      </c>
      <c r="F127" s="7" t="str">
        <f>TEXT(Table1[[#This Row],[Date]],"DD")</f>
        <v>31</v>
      </c>
      <c r="G127" s="7" t="str">
        <f>TEXT(Table1[[#This Row],[Date]],"DDDD")</f>
        <v>Thursday</v>
      </c>
      <c r="H127" s="6" t="s">
        <v>10</v>
      </c>
      <c r="I127" s="6">
        <v>-600</v>
      </c>
      <c r="J127" s="6" t="s">
        <v>22</v>
      </c>
      <c r="K127" s="6" t="s">
        <v>16</v>
      </c>
      <c r="L127" s="6" t="s">
        <v>17</v>
      </c>
      <c r="M127" s="6" t="str">
        <f>IF(Table1[[#This Row],[Expense subgroup]]="", "Revenue", "")</f>
        <v/>
      </c>
      <c r="N127" s="6" t="str">
        <f>IF(Table1[[#This Row],[Expense subgroup]]&lt;&gt;"", "Expense","")</f>
        <v>Expense</v>
      </c>
    </row>
    <row r="128" spans="1:14" x14ac:dyDescent="0.3">
      <c r="A128" s="6">
        <v>2023</v>
      </c>
      <c r="B128" s="6" t="s">
        <v>37</v>
      </c>
      <c r="C128" s="6" t="str">
        <f t="shared" si="1"/>
        <v>3rd Quarter</v>
      </c>
      <c r="D128" s="6">
        <v>1</v>
      </c>
      <c r="E128" s="7">
        <v>45169</v>
      </c>
      <c r="F128" s="7" t="str">
        <f>TEXT(Table1[[#This Row],[Date]],"DD")</f>
        <v>31</v>
      </c>
      <c r="G128" s="7" t="str">
        <f>TEXT(Table1[[#This Row],[Date]],"DDDD")</f>
        <v>Thursday</v>
      </c>
      <c r="H128" s="6" t="s">
        <v>10</v>
      </c>
      <c r="I128" s="6">
        <v>-20000</v>
      </c>
      <c r="J128" s="6" t="s">
        <v>23</v>
      </c>
      <c r="K128" s="6" t="s">
        <v>24</v>
      </c>
      <c r="L128" s="6" t="s">
        <v>17</v>
      </c>
      <c r="M128" s="6" t="str">
        <f>IF(Table1[[#This Row],[Expense subgroup]]="", "Revenue", "")</f>
        <v/>
      </c>
      <c r="N128" s="6" t="str">
        <f>IF(Table1[[#This Row],[Expense subgroup]]&lt;&gt;"", "Expense","")</f>
        <v>Expense</v>
      </c>
    </row>
    <row r="129" spans="1:14" x14ac:dyDescent="0.3">
      <c r="A129" s="6">
        <v>2023</v>
      </c>
      <c r="B129" s="6" t="s">
        <v>37</v>
      </c>
      <c r="C129" s="6" t="str">
        <f t="shared" si="1"/>
        <v>3rd Quarter</v>
      </c>
      <c r="D129" s="6">
        <v>1</v>
      </c>
      <c r="E129" s="7">
        <v>45169</v>
      </c>
      <c r="F129" s="7" t="str">
        <f>TEXT(Table1[[#This Row],[Date]],"DD")</f>
        <v>31</v>
      </c>
      <c r="G129" s="7" t="str">
        <f>TEXT(Table1[[#This Row],[Date]],"DDDD")</f>
        <v>Thursday</v>
      </c>
      <c r="H129" s="6" t="s">
        <v>10</v>
      </c>
      <c r="I129" s="6">
        <v>-600</v>
      </c>
      <c r="J129" s="6" t="s">
        <v>25</v>
      </c>
      <c r="K129" s="6" t="s">
        <v>24</v>
      </c>
      <c r="L129" s="6" t="s">
        <v>17</v>
      </c>
      <c r="M129" s="6" t="str">
        <f>IF(Table1[[#This Row],[Expense subgroup]]="", "Revenue", "")</f>
        <v/>
      </c>
      <c r="N129" s="6" t="str">
        <f>IF(Table1[[#This Row],[Expense subgroup]]&lt;&gt;"", "Expense","")</f>
        <v>Expense</v>
      </c>
    </row>
    <row r="130" spans="1:14" x14ac:dyDescent="0.3">
      <c r="A130" s="6">
        <v>2023</v>
      </c>
      <c r="B130" s="6" t="s">
        <v>37</v>
      </c>
      <c r="C130" s="6" t="str">
        <f t="shared" si="1"/>
        <v>3rd Quarter</v>
      </c>
      <c r="D130" s="6">
        <v>1</v>
      </c>
      <c r="E130" s="7">
        <v>45169</v>
      </c>
      <c r="F130" s="7" t="str">
        <f>TEXT(Table1[[#This Row],[Date]],"DD")</f>
        <v>31</v>
      </c>
      <c r="G130" s="7" t="str">
        <f>TEXT(Table1[[#This Row],[Date]],"DDDD")</f>
        <v>Thursday</v>
      </c>
      <c r="H130" s="6" t="s">
        <v>10</v>
      </c>
      <c r="I130" s="6">
        <v>-1500</v>
      </c>
      <c r="J130" s="6" t="s">
        <v>26</v>
      </c>
      <c r="K130" s="6" t="s">
        <v>24</v>
      </c>
      <c r="L130" s="6" t="s">
        <v>17</v>
      </c>
      <c r="M130" s="6" t="str">
        <f>IF(Table1[[#This Row],[Expense subgroup]]="", "Revenue", "")</f>
        <v/>
      </c>
      <c r="N130" s="6" t="str">
        <f>IF(Table1[[#This Row],[Expense subgroup]]&lt;&gt;"", "Expense","")</f>
        <v>Expense</v>
      </c>
    </row>
    <row r="131" spans="1:14" x14ac:dyDescent="0.3">
      <c r="A131" s="6">
        <v>2023</v>
      </c>
      <c r="B131" s="6" t="s">
        <v>37</v>
      </c>
      <c r="C131" s="6" t="str">
        <f t="shared" ref="C131:C194" si="2">IF(B131="January","1st Quarter",IF(B131="February","1st Quarter",IF(B131="March","1st Quarter",IF(B131="April","2nd Quarter",IF(B131="May","2nd Quarter",IF(B131="June","2nd Quarter",IF(B131="July","3rd Quarter",IF(B131= "August","3rd Quarter",IF(B131="September","3rd Quarter", IF(B131="October","4th Quarter",IF(B131="November","4th Quarter",IF(B131="December","4th Quarter"))))))))))))</f>
        <v>3rd Quarter</v>
      </c>
      <c r="D131" s="6">
        <v>1</v>
      </c>
      <c r="E131" s="7">
        <v>45169</v>
      </c>
      <c r="F131" s="7" t="str">
        <f>TEXT(Table1[[#This Row],[Date]],"DD")</f>
        <v>31</v>
      </c>
      <c r="G131" s="7" t="str">
        <f>TEXT(Table1[[#This Row],[Date]],"DDDD")</f>
        <v>Thursday</v>
      </c>
      <c r="H131" s="6" t="s">
        <v>10</v>
      </c>
      <c r="I131" s="6">
        <v>-1800</v>
      </c>
      <c r="J131" s="6" t="s">
        <v>11</v>
      </c>
      <c r="K131" s="6" t="s">
        <v>24</v>
      </c>
      <c r="L131" s="6" t="s">
        <v>17</v>
      </c>
      <c r="M131" s="6" t="str">
        <f>IF(Table1[[#This Row],[Expense subgroup]]="", "Revenue", "")</f>
        <v/>
      </c>
      <c r="N131" s="6" t="str">
        <f>IF(Table1[[#This Row],[Expense subgroup]]&lt;&gt;"", "Expense","")</f>
        <v>Expense</v>
      </c>
    </row>
    <row r="132" spans="1:14" x14ac:dyDescent="0.3">
      <c r="A132" s="6">
        <v>2023</v>
      </c>
      <c r="B132" s="6" t="s">
        <v>37</v>
      </c>
      <c r="C132" s="6" t="str">
        <f t="shared" si="2"/>
        <v>3rd Quarter</v>
      </c>
      <c r="D132" s="6">
        <v>1</v>
      </c>
      <c r="E132" s="7">
        <v>45169</v>
      </c>
      <c r="F132" s="7" t="str">
        <f>TEXT(Table1[[#This Row],[Date]],"DD")</f>
        <v>31</v>
      </c>
      <c r="G132" s="7" t="str">
        <f>TEXT(Table1[[#This Row],[Date]],"DDDD")</f>
        <v>Thursday</v>
      </c>
      <c r="H132" s="6" t="s">
        <v>10</v>
      </c>
      <c r="I132" s="6">
        <v>-50000</v>
      </c>
      <c r="J132" s="6" t="s">
        <v>27</v>
      </c>
      <c r="K132" s="6" t="s">
        <v>24</v>
      </c>
      <c r="L132" s="6" t="s">
        <v>17</v>
      </c>
      <c r="M132" s="6" t="str">
        <f>IF(Table1[[#This Row],[Expense subgroup]]="", "Revenue", "")</f>
        <v/>
      </c>
      <c r="N132" s="6" t="str">
        <f>IF(Table1[[#This Row],[Expense subgroup]]&lt;&gt;"", "Expense","")</f>
        <v>Expense</v>
      </c>
    </row>
    <row r="133" spans="1:14" x14ac:dyDescent="0.3">
      <c r="A133" s="6">
        <v>2023</v>
      </c>
      <c r="B133" s="6" t="s">
        <v>37</v>
      </c>
      <c r="C133" s="6" t="str">
        <f t="shared" si="2"/>
        <v>3rd Quarter</v>
      </c>
      <c r="D133" s="6">
        <v>1</v>
      </c>
      <c r="E133" s="7">
        <v>45169</v>
      </c>
      <c r="F133" s="7" t="str">
        <f>TEXT(Table1[[#This Row],[Date]],"DD")</f>
        <v>31</v>
      </c>
      <c r="G133" s="7" t="str">
        <f>TEXT(Table1[[#This Row],[Date]],"DDDD")</f>
        <v>Thursday</v>
      </c>
      <c r="H133" s="6" t="s">
        <v>10</v>
      </c>
      <c r="I133" s="6">
        <v>-3000</v>
      </c>
      <c r="J133" s="6" t="s">
        <v>22</v>
      </c>
      <c r="K133" s="6" t="s">
        <v>24</v>
      </c>
      <c r="L133" s="6" t="s">
        <v>17</v>
      </c>
      <c r="M133" s="6" t="str">
        <f>IF(Table1[[#This Row],[Expense subgroup]]="", "Revenue", "")</f>
        <v/>
      </c>
      <c r="N133" s="6" t="str">
        <f>IF(Table1[[#This Row],[Expense subgroup]]&lt;&gt;"", "Expense","")</f>
        <v>Expense</v>
      </c>
    </row>
    <row r="134" spans="1:14" x14ac:dyDescent="0.3">
      <c r="A134" s="6">
        <v>2023</v>
      </c>
      <c r="B134" s="6" t="s">
        <v>38</v>
      </c>
      <c r="C134" s="6" t="str">
        <f t="shared" si="2"/>
        <v>3rd Quarter</v>
      </c>
      <c r="D134" s="6">
        <v>1</v>
      </c>
      <c r="E134" s="7">
        <v>45199</v>
      </c>
      <c r="F134" s="7" t="str">
        <f>TEXT(Table1[[#This Row],[Date]],"DD")</f>
        <v>30</v>
      </c>
      <c r="G134" s="7" t="str">
        <f>TEXT(Table1[[#This Row],[Date]],"DDDD")</f>
        <v>Saturday</v>
      </c>
      <c r="H134" s="6" t="s">
        <v>10</v>
      </c>
      <c r="I134" s="6">
        <v>-12000</v>
      </c>
      <c r="J134" s="6" t="s">
        <v>28</v>
      </c>
      <c r="K134" s="6" t="s">
        <v>28</v>
      </c>
      <c r="L134" s="6" t="s">
        <v>17</v>
      </c>
      <c r="M134" s="6" t="str">
        <f>IF(Table1[[#This Row],[Expense subgroup]]="", "Revenue", "")</f>
        <v/>
      </c>
      <c r="N134" s="6" t="str">
        <f>IF(Table1[[#This Row],[Expense subgroup]]&lt;&gt;"", "Expense","")</f>
        <v>Expense</v>
      </c>
    </row>
    <row r="135" spans="1:14" x14ac:dyDescent="0.3">
      <c r="A135" s="6">
        <v>2023</v>
      </c>
      <c r="B135" s="6" t="s">
        <v>38</v>
      </c>
      <c r="C135" s="6" t="str">
        <f t="shared" si="2"/>
        <v>3rd Quarter</v>
      </c>
      <c r="D135" s="6">
        <v>1</v>
      </c>
      <c r="E135" s="7">
        <v>45199</v>
      </c>
      <c r="F135" s="7" t="str">
        <f>TEXT(Table1[[#This Row],[Date]],"DD")</f>
        <v>30</v>
      </c>
      <c r="G135" s="7" t="str">
        <f>TEXT(Table1[[#This Row],[Date]],"DDDD")</f>
        <v>Saturday</v>
      </c>
      <c r="H135" s="6" t="s">
        <v>10</v>
      </c>
      <c r="I135" s="6">
        <v>122400</v>
      </c>
      <c r="K135" s="6" t="s">
        <v>11</v>
      </c>
      <c r="L135" s="6" t="s">
        <v>12</v>
      </c>
      <c r="M135" s="6" t="str">
        <f>IF(Table1[[#This Row],[Expense subgroup]]="", "Revenue", "")</f>
        <v>Revenue</v>
      </c>
      <c r="N135" s="6" t="str">
        <f>IF(Table1[[#This Row],[Expense subgroup]]&lt;&gt;"", "Expense","")</f>
        <v/>
      </c>
    </row>
    <row r="136" spans="1:14" x14ac:dyDescent="0.3">
      <c r="A136" s="6">
        <v>2023</v>
      </c>
      <c r="B136" s="6" t="s">
        <v>38</v>
      </c>
      <c r="C136" s="6" t="str">
        <f t="shared" si="2"/>
        <v>3rd Quarter</v>
      </c>
      <c r="D136" s="6">
        <v>1</v>
      </c>
      <c r="E136" s="7">
        <v>45199</v>
      </c>
      <c r="F136" s="7" t="str">
        <f>TEXT(Table1[[#This Row],[Date]],"DD")</f>
        <v>30</v>
      </c>
      <c r="G136" s="7" t="str">
        <f>TEXT(Table1[[#This Row],[Date]],"DDDD")</f>
        <v>Saturday</v>
      </c>
      <c r="H136" s="6" t="s">
        <v>10</v>
      </c>
      <c r="I136" s="6">
        <v>3990</v>
      </c>
      <c r="K136" s="6" t="s">
        <v>14</v>
      </c>
      <c r="L136" s="6" t="s">
        <v>12</v>
      </c>
      <c r="M136" s="6" t="str">
        <f>IF(Table1[[#This Row],[Expense subgroup]]="", "Revenue", "")</f>
        <v>Revenue</v>
      </c>
      <c r="N136" s="6" t="str">
        <f>IF(Table1[[#This Row],[Expense subgroup]]&lt;&gt;"", "Expense","")</f>
        <v/>
      </c>
    </row>
    <row r="137" spans="1:14" x14ac:dyDescent="0.3">
      <c r="A137" s="6">
        <v>2023</v>
      </c>
      <c r="B137" s="6" t="s">
        <v>38</v>
      </c>
      <c r="C137" s="6" t="str">
        <f t="shared" si="2"/>
        <v>3rd Quarter</v>
      </c>
      <c r="D137" s="6">
        <v>1</v>
      </c>
      <c r="E137" s="7">
        <v>45199</v>
      </c>
      <c r="F137" s="7" t="str">
        <f>TEXT(Table1[[#This Row],[Date]],"DD")</f>
        <v>30</v>
      </c>
      <c r="G137" s="7" t="str">
        <f>TEXT(Table1[[#This Row],[Date]],"DDDD")</f>
        <v>Saturday</v>
      </c>
      <c r="H137" s="6" t="s">
        <v>10</v>
      </c>
      <c r="I137" s="6">
        <v>-15000</v>
      </c>
      <c r="J137" s="6" t="s">
        <v>15</v>
      </c>
      <c r="K137" s="6" t="s">
        <v>16</v>
      </c>
      <c r="L137" s="6" t="s">
        <v>17</v>
      </c>
      <c r="M137" s="6" t="str">
        <f>IF(Table1[[#This Row],[Expense subgroup]]="", "Revenue", "")</f>
        <v/>
      </c>
      <c r="N137" s="6" t="str">
        <f>IF(Table1[[#This Row],[Expense subgroup]]&lt;&gt;"", "Expense","")</f>
        <v>Expense</v>
      </c>
    </row>
    <row r="138" spans="1:14" x14ac:dyDescent="0.3">
      <c r="A138" s="6">
        <v>2023</v>
      </c>
      <c r="B138" s="6" t="s">
        <v>38</v>
      </c>
      <c r="C138" s="6" t="str">
        <f t="shared" si="2"/>
        <v>3rd Quarter</v>
      </c>
      <c r="D138" s="6">
        <v>1</v>
      </c>
      <c r="E138" s="7">
        <v>45199</v>
      </c>
      <c r="F138" s="7" t="str">
        <f>TEXT(Table1[[#This Row],[Date]],"DD")</f>
        <v>30</v>
      </c>
      <c r="G138" s="7" t="str">
        <f>TEXT(Table1[[#This Row],[Date]],"DDDD")</f>
        <v>Saturday</v>
      </c>
      <c r="H138" s="6" t="s">
        <v>10</v>
      </c>
      <c r="I138" s="6">
        <v>-11400</v>
      </c>
      <c r="J138" s="6" t="s">
        <v>18</v>
      </c>
      <c r="K138" s="6" t="s">
        <v>16</v>
      </c>
      <c r="L138" s="6" t="s">
        <v>17</v>
      </c>
      <c r="M138" s="6" t="str">
        <f>IF(Table1[[#This Row],[Expense subgroup]]="", "Revenue", "")</f>
        <v/>
      </c>
      <c r="N138" s="6" t="str">
        <f>IF(Table1[[#This Row],[Expense subgroup]]&lt;&gt;"", "Expense","")</f>
        <v>Expense</v>
      </c>
    </row>
    <row r="139" spans="1:14" x14ac:dyDescent="0.3">
      <c r="A139" s="6">
        <v>2023</v>
      </c>
      <c r="B139" s="6" t="s">
        <v>38</v>
      </c>
      <c r="C139" s="6" t="str">
        <f t="shared" si="2"/>
        <v>3rd Quarter</v>
      </c>
      <c r="D139" s="6">
        <v>1</v>
      </c>
      <c r="E139" s="7">
        <v>45199</v>
      </c>
      <c r="F139" s="7" t="str">
        <f>TEXT(Table1[[#This Row],[Date]],"DD")</f>
        <v>30</v>
      </c>
      <c r="G139" s="7" t="str">
        <f>TEXT(Table1[[#This Row],[Date]],"DDDD")</f>
        <v>Saturday</v>
      </c>
      <c r="H139" s="6" t="s">
        <v>10</v>
      </c>
      <c r="I139" s="6">
        <v>-15000</v>
      </c>
      <c r="J139" s="6" t="s">
        <v>19</v>
      </c>
      <c r="K139" s="6" t="s">
        <v>16</v>
      </c>
      <c r="L139" s="6" t="s">
        <v>17</v>
      </c>
      <c r="M139" s="6" t="str">
        <f>IF(Table1[[#This Row],[Expense subgroup]]="", "Revenue", "")</f>
        <v/>
      </c>
      <c r="N139" s="6" t="str">
        <f>IF(Table1[[#This Row],[Expense subgroup]]&lt;&gt;"", "Expense","")</f>
        <v>Expense</v>
      </c>
    </row>
    <row r="140" spans="1:14" x14ac:dyDescent="0.3">
      <c r="A140" s="6">
        <v>2023</v>
      </c>
      <c r="B140" s="6" t="s">
        <v>38</v>
      </c>
      <c r="C140" s="6" t="str">
        <f t="shared" si="2"/>
        <v>3rd Quarter</v>
      </c>
      <c r="D140" s="6">
        <v>1</v>
      </c>
      <c r="E140" s="7">
        <v>45199</v>
      </c>
      <c r="F140" s="7" t="str">
        <f>TEXT(Table1[[#This Row],[Date]],"DD")</f>
        <v>30</v>
      </c>
      <c r="G140" s="7" t="str">
        <f>TEXT(Table1[[#This Row],[Date]],"DDDD")</f>
        <v>Saturday</v>
      </c>
      <c r="H140" s="6" t="s">
        <v>10</v>
      </c>
      <c r="I140" s="6">
        <v>-32000</v>
      </c>
      <c r="J140" s="6" t="s">
        <v>20</v>
      </c>
      <c r="K140" s="6" t="s">
        <v>16</v>
      </c>
      <c r="L140" s="6" t="s">
        <v>17</v>
      </c>
      <c r="M140" s="6" t="str">
        <f>IF(Table1[[#This Row],[Expense subgroup]]="", "Revenue", "")</f>
        <v/>
      </c>
      <c r="N140" s="6" t="str">
        <f>IF(Table1[[#This Row],[Expense subgroup]]&lt;&gt;"", "Expense","")</f>
        <v>Expense</v>
      </c>
    </row>
    <row r="141" spans="1:14" x14ac:dyDescent="0.3">
      <c r="A141" s="6">
        <v>2023</v>
      </c>
      <c r="B141" s="6" t="s">
        <v>38</v>
      </c>
      <c r="C141" s="6" t="str">
        <f t="shared" si="2"/>
        <v>3rd Quarter</v>
      </c>
      <c r="D141" s="6">
        <v>1</v>
      </c>
      <c r="E141" s="7">
        <v>45199</v>
      </c>
      <c r="F141" s="7" t="str">
        <f>TEXT(Table1[[#This Row],[Date]],"DD")</f>
        <v>30</v>
      </c>
      <c r="G141" s="7" t="str">
        <f>TEXT(Table1[[#This Row],[Date]],"DDDD")</f>
        <v>Saturday</v>
      </c>
      <c r="H141" s="6" t="s">
        <v>10</v>
      </c>
      <c r="I141" s="6">
        <v>-30000</v>
      </c>
      <c r="J141" s="6" t="s">
        <v>21</v>
      </c>
      <c r="K141" s="6" t="s">
        <v>16</v>
      </c>
      <c r="L141" s="6" t="s">
        <v>17</v>
      </c>
      <c r="M141" s="6" t="str">
        <f>IF(Table1[[#This Row],[Expense subgroup]]="", "Revenue", "")</f>
        <v/>
      </c>
      <c r="N141" s="6" t="str">
        <f>IF(Table1[[#This Row],[Expense subgroup]]&lt;&gt;"", "Expense","")</f>
        <v>Expense</v>
      </c>
    </row>
    <row r="142" spans="1:14" x14ac:dyDescent="0.3">
      <c r="A142" s="6">
        <v>2023</v>
      </c>
      <c r="B142" s="6" t="s">
        <v>38</v>
      </c>
      <c r="C142" s="6" t="str">
        <f t="shared" si="2"/>
        <v>3rd Quarter</v>
      </c>
      <c r="D142" s="6">
        <v>1</v>
      </c>
      <c r="E142" s="7">
        <v>45199</v>
      </c>
      <c r="F142" s="7" t="str">
        <f>TEXT(Table1[[#This Row],[Date]],"DD")</f>
        <v>30</v>
      </c>
      <c r="G142" s="7" t="str">
        <f>TEXT(Table1[[#This Row],[Date]],"DDDD")</f>
        <v>Saturday</v>
      </c>
      <c r="H142" s="6" t="s">
        <v>10</v>
      </c>
      <c r="I142" s="6">
        <v>-900</v>
      </c>
      <c r="J142" s="6" t="s">
        <v>22</v>
      </c>
      <c r="K142" s="6" t="s">
        <v>16</v>
      </c>
      <c r="L142" s="6" t="s">
        <v>17</v>
      </c>
      <c r="M142" s="6" t="str">
        <f>IF(Table1[[#This Row],[Expense subgroup]]="", "Revenue", "")</f>
        <v/>
      </c>
      <c r="N142" s="6" t="str">
        <f>IF(Table1[[#This Row],[Expense subgroup]]&lt;&gt;"", "Expense","")</f>
        <v>Expense</v>
      </c>
    </row>
    <row r="143" spans="1:14" x14ac:dyDescent="0.3">
      <c r="A143" s="6">
        <v>2023</v>
      </c>
      <c r="B143" s="6" t="s">
        <v>38</v>
      </c>
      <c r="C143" s="6" t="str">
        <f t="shared" si="2"/>
        <v>3rd Quarter</v>
      </c>
      <c r="D143" s="6">
        <v>1</v>
      </c>
      <c r="E143" s="7">
        <v>45199</v>
      </c>
      <c r="F143" s="7" t="str">
        <f>TEXT(Table1[[#This Row],[Date]],"DD")</f>
        <v>30</v>
      </c>
      <c r="G143" s="7" t="str">
        <f>TEXT(Table1[[#This Row],[Date]],"DDDD")</f>
        <v>Saturday</v>
      </c>
      <c r="H143" s="6" t="s">
        <v>10</v>
      </c>
      <c r="I143" s="6">
        <v>-20000</v>
      </c>
      <c r="J143" s="6" t="s">
        <v>23</v>
      </c>
      <c r="K143" s="6" t="s">
        <v>24</v>
      </c>
      <c r="L143" s="6" t="s">
        <v>17</v>
      </c>
      <c r="M143" s="6" t="str">
        <f>IF(Table1[[#This Row],[Expense subgroup]]="", "Revenue", "")</f>
        <v/>
      </c>
      <c r="N143" s="6" t="str">
        <f>IF(Table1[[#This Row],[Expense subgroup]]&lt;&gt;"", "Expense","")</f>
        <v>Expense</v>
      </c>
    </row>
    <row r="144" spans="1:14" x14ac:dyDescent="0.3">
      <c r="A144" s="6">
        <v>2023</v>
      </c>
      <c r="B144" s="6" t="s">
        <v>38</v>
      </c>
      <c r="C144" s="6" t="str">
        <f t="shared" si="2"/>
        <v>3rd Quarter</v>
      </c>
      <c r="D144" s="6">
        <v>1</v>
      </c>
      <c r="E144" s="7">
        <v>45199</v>
      </c>
      <c r="F144" s="7" t="str">
        <f>TEXT(Table1[[#This Row],[Date]],"DD")</f>
        <v>30</v>
      </c>
      <c r="G144" s="7" t="str">
        <f>TEXT(Table1[[#This Row],[Date]],"DDDD")</f>
        <v>Saturday</v>
      </c>
      <c r="H144" s="6" t="s">
        <v>10</v>
      </c>
      <c r="I144" s="6">
        <v>-600</v>
      </c>
      <c r="J144" s="6" t="s">
        <v>25</v>
      </c>
      <c r="K144" s="6" t="s">
        <v>24</v>
      </c>
      <c r="L144" s="6" t="s">
        <v>17</v>
      </c>
      <c r="M144" s="6" t="str">
        <f>IF(Table1[[#This Row],[Expense subgroup]]="", "Revenue", "")</f>
        <v/>
      </c>
      <c r="N144" s="6" t="str">
        <f>IF(Table1[[#This Row],[Expense subgroup]]&lt;&gt;"", "Expense","")</f>
        <v>Expense</v>
      </c>
    </row>
    <row r="145" spans="1:14" x14ac:dyDescent="0.3">
      <c r="A145" s="6">
        <v>2023</v>
      </c>
      <c r="B145" s="6" t="s">
        <v>38</v>
      </c>
      <c r="C145" s="6" t="str">
        <f t="shared" si="2"/>
        <v>3rd Quarter</v>
      </c>
      <c r="D145" s="6">
        <v>1</v>
      </c>
      <c r="E145" s="7">
        <v>45199</v>
      </c>
      <c r="F145" s="7" t="str">
        <f>TEXT(Table1[[#This Row],[Date]],"DD")</f>
        <v>30</v>
      </c>
      <c r="G145" s="7" t="str">
        <f>TEXT(Table1[[#This Row],[Date]],"DDDD")</f>
        <v>Saturday</v>
      </c>
      <c r="H145" s="6" t="s">
        <v>10</v>
      </c>
      <c r="I145" s="6">
        <v>-1200</v>
      </c>
      <c r="J145" s="6" t="s">
        <v>26</v>
      </c>
      <c r="K145" s="6" t="s">
        <v>24</v>
      </c>
      <c r="L145" s="6" t="s">
        <v>17</v>
      </c>
      <c r="M145" s="6" t="str">
        <f>IF(Table1[[#This Row],[Expense subgroup]]="", "Revenue", "")</f>
        <v/>
      </c>
      <c r="N145" s="6" t="str">
        <f>IF(Table1[[#This Row],[Expense subgroup]]&lt;&gt;"", "Expense","")</f>
        <v>Expense</v>
      </c>
    </row>
    <row r="146" spans="1:14" x14ac:dyDescent="0.3">
      <c r="A146" s="6">
        <v>2023</v>
      </c>
      <c r="B146" s="6" t="s">
        <v>38</v>
      </c>
      <c r="C146" s="6" t="str">
        <f t="shared" si="2"/>
        <v>3rd Quarter</v>
      </c>
      <c r="D146" s="6">
        <v>1</v>
      </c>
      <c r="E146" s="7">
        <v>45199</v>
      </c>
      <c r="F146" s="7" t="str">
        <f>TEXT(Table1[[#This Row],[Date]],"DD")</f>
        <v>30</v>
      </c>
      <c r="G146" s="7" t="str">
        <f>TEXT(Table1[[#This Row],[Date]],"DDDD")</f>
        <v>Saturday</v>
      </c>
      <c r="H146" s="6" t="s">
        <v>10</v>
      </c>
      <c r="I146" s="6">
        <v>-1800</v>
      </c>
      <c r="J146" s="6" t="s">
        <v>11</v>
      </c>
      <c r="K146" s="6" t="s">
        <v>24</v>
      </c>
      <c r="L146" s="6" t="s">
        <v>17</v>
      </c>
      <c r="M146" s="6" t="str">
        <f>IF(Table1[[#This Row],[Expense subgroup]]="", "Revenue", "")</f>
        <v/>
      </c>
      <c r="N146" s="6" t="str">
        <f>IF(Table1[[#This Row],[Expense subgroup]]&lt;&gt;"", "Expense","")</f>
        <v>Expense</v>
      </c>
    </row>
    <row r="147" spans="1:14" x14ac:dyDescent="0.3">
      <c r="A147" s="6">
        <v>2023</v>
      </c>
      <c r="B147" s="6" t="s">
        <v>38</v>
      </c>
      <c r="C147" s="6" t="str">
        <f t="shared" si="2"/>
        <v>3rd Quarter</v>
      </c>
      <c r="D147" s="6">
        <v>1</v>
      </c>
      <c r="E147" s="7">
        <v>45199</v>
      </c>
      <c r="F147" s="7" t="str">
        <f>TEXT(Table1[[#This Row],[Date]],"DD")</f>
        <v>30</v>
      </c>
      <c r="G147" s="7" t="str">
        <f>TEXT(Table1[[#This Row],[Date]],"DDDD")</f>
        <v>Saturday</v>
      </c>
      <c r="H147" s="6" t="s">
        <v>10</v>
      </c>
      <c r="I147" s="6">
        <v>-50000</v>
      </c>
      <c r="J147" s="6" t="s">
        <v>27</v>
      </c>
      <c r="K147" s="6" t="s">
        <v>24</v>
      </c>
      <c r="L147" s="6" t="s">
        <v>17</v>
      </c>
      <c r="M147" s="6" t="str">
        <f>IF(Table1[[#This Row],[Expense subgroup]]="", "Revenue", "")</f>
        <v/>
      </c>
      <c r="N147" s="6" t="str">
        <f>IF(Table1[[#This Row],[Expense subgroup]]&lt;&gt;"", "Expense","")</f>
        <v>Expense</v>
      </c>
    </row>
    <row r="148" spans="1:14" x14ac:dyDescent="0.3">
      <c r="A148" s="6">
        <v>2023</v>
      </c>
      <c r="B148" s="6" t="s">
        <v>38</v>
      </c>
      <c r="C148" s="6" t="str">
        <f t="shared" si="2"/>
        <v>3rd Quarter</v>
      </c>
      <c r="D148" s="6">
        <v>1</v>
      </c>
      <c r="E148" s="7">
        <v>45199</v>
      </c>
      <c r="F148" s="7" t="str">
        <f>TEXT(Table1[[#This Row],[Date]],"DD")</f>
        <v>30</v>
      </c>
      <c r="G148" s="7" t="str">
        <f>TEXT(Table1[[#This Row],[Date]],"DDDD")</f>
        <v>Saturday</v>
      </c>
      <c r="H148" s="6" t="s">
        <v>10</v>
      </c>
      <c r="I148" s="6">
        <v>-2100</v>
      </c>
      <c r="J148" s="6" t="s">
        <v>22</v>
      </c>
      <c r="K148" s="6" t="s">
        <v>24</v>
      </c>
      <c r="L148" s="6" t="s">
        <v>17</v>
      </c>
      <c r="M148" s="6" t="str">
        <f>IF(Table1[[#This Row],[Expense subgroup]]="", "Revenue", "")</f>
        <v/>
      </c>
      <c r="N148" s="6" t="str">
        <f>IF(Table1[[#This Row],[Expense subgroup]]&lt;&gt;"", "Expense","")</f>
        <v>Expense</v>
      </c>
    </row>
    <row r="149" spans="1:14" x14ac:dyDescent="0.3">
      <c r="A149" s="6">
        <v>2023</v>
      </c>
      <c r="B149" s="6" t="s">
        <v>39</v>
      </c>
      <c r="C149" s="6" t="str">
        <f t="shared" si="2"/>
        <v>4th Quarter</v>
      </c>
      <c r="D149" s="6">
        <v>1</v>
      </c>
      <c r="E149" s="7">
        <v>45230</v>
      </c>
      <c r="F149" s="7" t="str">
        <f>TEXT(Table1[[#This Row],[Date]],"DD")</f>
        <v>31</v>
      </c>
      <c r="G149" s="7" t="str">
        <f>TEXT(Table1[[#This Row],[Date]],"DDDD")</f>
        <v>Tuesday</v>
      </c>
      <c r="H149" s="6" t="s">
        <v>10</v>
      </c>
      <c r="I149" s="6">
        <v>-12000</v>
      </c>
      <c r="J149" s="6" t="s">
        <v>28</v>
      </c>
      <c r="K149" s="6" t="s">
        <v>28</v>
      </c>
      <c r="L149" s="6" t="s">
        <v>17</v>
      </c>
      <c r="M149" s="6" t="str">
        <f>IF(Table1[[#This Row],[Expense subgroup]]="", "Revenue", "")</f>
        <v/>
      </c>
      <c r="N149" s="6" t="str">
        <f>IF(Table1[[#This Row],[Expense subgroup]]&lt;&gt;"", "Expense","")</f>
        <v>Expense</v>
      </c>
    </row>
    <row r="150" spans="1:14" x14ac:dyDescent="0.3">
      <c r="A150" s="6">
        <v>2023</v>
      </c>
      <c r="B150" s="6" t="s">
        <v>39</v>
      </c>
      <c r="C150" s="6" t="str">
        <f t="shared" si="2"/>
        <v>4th Quarter</v>
      </c>
      <c r="D150" s="6">
        <v>1</v>
      </c>
      <c r="E150" s="7">
        <v>45230</v>
      </c>
      <c r="F150" s="7" t="str">
        <f>TEXT(Table1[[#This Row],[Date]],"DD")</f>
        <v>31</v>
      </c>
      <c r="G150" s="7" t="str">
        <f>TEXT(Table1[[#This Row],[Date]],"DDDD")</f>
        <v>Tuesday</v>
      </c>
      <c r="H150" s="6" t="s">
        <v>10</v>
      </c>
      <c r="I150" s="6">
        <v>110925</v>
      </c>
      <c r="K150" s="6" t="s">
        <v>11</v>
      </c>
      <c r="L150" s="6" t="s">
        <v>12</v>
      </c>
      <c r="M150" s="6" t="str">
        <f>IF(Table1[[#This Row],[Expense subgroup]]="", "Revenue", "")</f>
        <v>Revenue</v>
      </c>
      <c r="N150" s="6" t="str">
        <f>IF(Table1[[#This Row],[Expense subgroup]]&lt;&gt;"", "Expense","")</f>
        <v/>
      </c>
    </row>
    <row r="151" spans="1:14" x14ac:dyDescent="0.3">
      <c r="A151" s="6">
        <v>2023</v>
      </c>
      <c r="B151" s="6" t="s">
        <v>39</v>
      </c>
      <c r="C151" s="6" t="str">
        <f t="shared" si="2"/>
        <v>4th Quarter</v>
      </c>
      <c r="D151" s="6">
        <v>1</v>
      </c>
      <c r="E151" s="7">
        <v>45230</v>
      </c>
      <c r="F151" s="7" t="str">
        <f>TEXT(Table1[[#This Row],[Date]],"DD")</f>
        <v>31</v>
      </c>
      <c r="G151" s="7" t="str">
        <f>TEXT(Table1[[#This Row],[Date]],"DDDD")</f>
        <v>Tuesday</v>
      </c>
      <c r="H151" s="6" t="s">
        <v>10</v>
      </c>
      <c r="I151" s="6">
        <v>9000</v>
      </c>
      <c r="K151" s="6" t="s">
        <v>14</v>
      </c>
      <c r="L151" s="6" t="s">
        <v>12</v>
      </c>
      <c r="M151" s="6" t="str">
        <f>IF(Table1[[#This Row],[Expense subgroup]]="", "Revenue", "")</f>
        <v>Revenue</v>
      </c>
      <c r="N151" s="6" t="str">
        <f>IF(Table1[[#This Row],[Expense subgroup]]&lt;&gt;"", "Expense","")</f>
        <v/>
      </c>
    </row>
    <row r="152" spans="1:14" x14ac:dyDescent="0.3">
      <c r="A152" s="6">
        <v>2023</v>
      </c>
      <c r="B152" s="6" t="s">
        <v>39</v>
      </c>
      <c r="C152" s="6" t="str">
        <f t="shared" si="2"/>
        <v>4th Quarter</v>
      </c>
      <c r="D152" s="6">
        <v>1</v>
      </c>
      <c r="E152" s="7">
        <v>45230</v>
      </c>
      <c r="F152" s="7" t="str">
        <f>TEXT(Table1[[#This Row],[Date]],"DD")</f>
        <v>31</v>
      </c>
      <c r="G152" s="7" t="str">
        <f>TEXT(Table1[[#This Row],[Date]],"DDDD")</f>
        <v>Tuesday</v>
      </c>
      <c r="H152" s="6" t="s">
        <v>10</v>
      </c>
      <c r="I152" s="6">
        <v>-15000</v>
      </c>
      <c r="J152" s="6" t="s">
        <v>15</v>
      </c>
      <c r="K152" s="6" t="s">
        <v>16</v>
      </c>
      <c r="L152" s="6" t="s">
        <v>17</v>
      </c>
      <c r="M152" s="6" t="str">
        <f>IF(Table1[[#This Row],[Expense subgroup]]="", "Revenue", "")</f>
        <v/>
      </c>
      <c r="N152" s="6" t="str">
        <f>IF(Table1[[#This Row],[Expense subgroup]]&lt;&gt;"", "Expense","")</f>
        <v>Expense</v>
      </c>
    </row>
    <row r="153" spans="1:14" x14ac:dyDescent="0.3">
      <c r="A153" s="6">
        <v>2023</v>
      </c>
      <c r="B153" s="6" t="s">
        <v>39</v>
      </c>
      <c r="C153" s="6" t="str">
        <f t="shared" si="2"/>
        <v>4th Quarter</v>
      </c>
      <c r="D153" s="6">
        <v>1</v>
      </c>
      <c r="E153" s="7">
        <v>45230</v>
      </c>
      <c r="F153" s="7" t="str">
        <f>TEXT(Table1[[#This Row],[Date]],"DD")</f>
        <v>31</v>
      </c>
      <c r="G153" s="7" t="str">
        <f>TEXT(Table1[[#This Row],[Date]],"DDDD")</f>
        <v>Tuesday</v>
      </c>
      <c r="H153" s="6" t="s">
        <v>10</v>
      </c>
      <c r="I153" s="6">
        <v>-12000</v>
      </c>
      <c r="J153" s="6" t="s">
        <v>18</v>
      </c>
      <c r="K153" s="6" t="s">
        <v>16</v>
      </c>
      <c r="L153" s="6" t="s">
        <v>17</v>
      </c>
      <c r="M153" s="6" t="str">
        <f>IF(Table1[[#This Row],[Expense subgroup]]="", "Revenue", "")</f>
        <v/>
      </c>
      <c r="N153" s="6" t="str">
        <f>IF(Table1[[#This Row],[Expense subgroup]]&lt;&gt;"", "Expense","")</f>
        <v>Expense</v>
      </c>
    </row>
    <row r="154" spans="1:14" x14ac:dyDescent="0.3">
      <c r="A154" s="6">
        <v>2023</v>
      </c>
      <c r="B154" s="6" t="s">
        <v>39</v>
      </c>
      <c r="C154" s="6" t="str">
        <f t="shared" si="2"/>
        <v>4th Quarter</v>
      </c>
      <c r="D154" s="6">
        <v>1</v>
      </c>
      <c r="E154" s="7">
        <v>45230</v>
      </c>
      <c r="F154" s="7" t="str">
        <f>TEXT(Table1[[#This Row],[Date]],"DD")</f>
        <v>31</v>
      </c>
      <c r="G154" s="7" t="str">
        <f>TEXT(Table1[[#This Row],[Date]],"DDDD")</f>
        <v>Tuesday</v>
      </c>
      <c r="H154" s="6" t="s">
        <v>10</v>
      </c>
      <c r="I154" s="6">
        <v>-15000</v>
      </c>
      <c r="J154" s="6" t="s">
        <v>19</v>
      </c>
      <c r="K154" s="6" t="s">
        <v>16</v>
      </c>
      <c r="L154" s="6" t="s">
        <v>17</v>
      </c>
      <c r="M154" s="6" t="str">
        <f>IF(Table1[[#This Row],[Expense subgroup]]="", "Revenue", "")</f>
        <v/>
      </c>
      <c r="N154" s="6" t="str">
        <f>IF(Table1[[#This Row],[Expense subgroup]]&lt;&gt;"", "Expense","")</f>
        <v>Expense</v>
      </c>
    </row>
    <row r="155" spans="1:14" x14ac:dyDescent="0.3">
      <c r="A155" s="6">
        <v>2023</v>
      </c>
      <c r="B155" s="6" t="s">
        <v>39</v>
      </c>
      <c r="C155" s="6" t="str">
        <f t="shared" si="2"/>
        <v>4th Quarter</v>
      </c>
      <c r="D155" s="6">
        <v>1</v>
      </c>
      <c r="E155" s="7">
        <v>45230</v>
      </c>
      <c r="F155" s="7" t="str">
        <f>TEXT(Table1[[#This Row],[Date]],"DD")</f>
        <v>31</v>
      </c>
      <c r="G155" s="7" t="str">
        <f>TEXT(Table1[[#This Row],[Date]],"DDDD")</f>
        <v>Tuesday</v>
      </c>
      <c r="H155" s="6" t="s">
        <v>10</v>
      </c>
      <c r="I155" s="6">
        <v>-32000</v>
      </c>
      <c r="J155" s="6" t="s">
        <v>20</v>
      </c>
      <c r="K155" s="6" t="s">
        <v>16</v>
      </c>
      <c r="L155" s="6" t="s">
        <v>17</v>
      </c>
      <c r="M155" s="6" t="str">
        <f>IF(Table1[[#This Row],[Expense subgroup]]="", "Revenue", "")</f>
        <v/>
      </c>
      <c r="N155" s="6" t="str">
        <f>IF(Table1[[#This Row],[Expense subgroup]]&lt;&gt;"", "Expense","")</f>
        <v>Expense</v>
      </c>
    </row>
    <row r="156" spans="1:14" x14ac:dyDescent="0.3">
      <c r="A156" s="6">
        <v>2023</v>
      </c>
      <c r="B156" s="6" t="s">
        <v>39</v>
      </c>
      <c r="C156" s="6" t="str">
        <f t="shared" si="2"/>
        <v>4th Quarter</v>
      </c>
      <c r="D156" s="6">
        <v>1</v>
      </c>
      <c r="E156" s="7">
        <v>45230</v>
      </c>
      <c r="F156" s="7" t="str">
        <f>TEXT(Table1[[#This Row],[Date]],"DD")</f>
        <v>31</v>
      </c>
      <c r="G156" s="7" t="str">
        <f>TEXT(Table1[[#This Row],[Date]],"DDDD")</f>
        <v>Tuesday</v>
      </c>
      <c r="H156" s="6" t="s">
        <v>10</v>
      </c>
      <c r="I156" s="6">
        <v>-30000</v>
      </c>
      <c r="J156" s="6" t="s">
        <v>21</v>
      </c>
      <c r="K156" s="6" t="s">
        <v>16</v>
      </c>
      <c r="L156" s="6" t="s">
        <v>17</v>
      </c>
      <c r="M156" s="6" t="str">
        <f>IF(Table1[[#This Row],[Expense subgroup]]="", "Revenue", "")</f>
        <v/>
      </c>
      <c r="N156" s="6" t="str">
        <f>IF(Table1[[#This Row],[Expense subgroup]]&lt;&gt;"", "Expense","")</f>
        <v>Expense</v>
      </c>
    </row>
    <row r="157" spans="1:14" x14ac:dyDescent="0.3">
      <c r="A157" s="6">
        <v>2023</v>
      </c>
      <c r="B157" s="6" t="s">
        <v>39</v>
      </c>
      <c r="C157" s="6" t="str">
        <f t="shared" si="2"/>
        <v>4th Quarter</v>
      </c>
      <c r="D157" s="6">
        <v>1</v>
      </c>
      <c r="E157" s="7">
        <v>45230</v>
      </c>
      <c r="F157" s="7" t="str">
        <f>TEXT(Table1[[#This Row],[Date]],"DD")</f>
        <v>31</v>
      </c>
      <c r="G157" s="7" t="str">
        <f>TEXT(Table1[[#This Row],[Date]],"DDDD")</f>
        <v>Tuesday</v>
      </c>
      <c r="H157" s="6" t="s">
        <v>10</v>
      </c>
      <c r="I157" s="6">
        <v>-600</v>
      </c>
      <c r="J157" s="6" t="s">
        <v>22</v>
      </c>
      <c r="K157" s="6" t="s">
        <v>16</v>
      </c>
      <c r="L157" s="6" t="s">
        <v>17</v>
      </c>
      <c r="M157" s="6" t="str">
        <f>IF(Table1[[#This Row],[Expense subgroup]]="", "Revenue", "")</f>
        <v/>
      </c>
      <c r="N157" s="6" t="str">
        <f>IF(Table1[[#This Row],[Expense subgroup]]&lt;&gt;"", "Expense","")</f>
        <v>Expense</v>
      </c>
    </row>
    <row r="158" spans="1:14" x14ac:dyDescent="0.3">
      <c r="A158" s="6">
        <v>2023</v>
      </c>
      <c r="B158" s="6" t="s">
        <v>39</v>
      </c>
      <c r="C158" s="6" t="str">
        <f t="shared" si="2"/>
        <v>4th Quarter</v>
      </c>
      <c r="D158" s="6">
        <v>1</v>
      </c>
      <c r="E158" s="7">
        <v>45230</v>
      </c>
      <c r="F158" s="7" t="str">
        <f>TEXT(Table1[[#This Row],[Date]],"DD")</f>
        <v>31</v>
      </c>
      <c r="G158" s="7" t="str">
        <f>TEXT(Table1[[#This Row],[Date]],"DDDD")</f>
        <v>Tuesday</v>
      </c>
      <c r="H158" s="6" t="s">
        <v>10</v>
      </c>
      <c r="I158" s="6">
        <v>-20000</v>
      </c>
      <c r="J158" s="6" t="s">
        <v>23</v>
      </c>
      <c r="K158" s="6" t="s">
        <v>24</v>
      </c>
      <c r="L158" s="6" t="s">
        <v>17</v>
      </c>
      <c r="M158" s="6" t="str">
        <f>IF(Table1[[#This Row],[Expense subgroup]]="", "Revenue", "")</f>
        <v/>
      </c>
      <c r="N158" s="6" t="str">
        <f>IF(Table1[[#This Row],[Expense subgroup]]&lt;&gt;"", "Expense","")</f>
        <v>Expense</v>
      </c>
    </row>
    <row r="159" spans="1:14" x14ac:dyDescent="0.3">
      <c r="A159" s="6">
        <v>2023</v>
      </c>
      <c r="B159" s="6" t="s">
        <v>39</v>
      </c>
      <c r="C159" s="6" t="str">
        <f t="shared" si="2"/>
        <v>4th Quarter</v>
      </c>
      <c r="D159" s="6">
        <v>1</v>
      </c>
      <c r="E159" s="7">
        <v>45230</v>
      </c>
      <c r="F159" s="7" t="str">
        <f>TEXT(Table1[[#This Row],[Date]],"DD")</f>
        <v>31</v>
      </c>
      <c r="G159" s="7" t="str">
        <f>TEXT(Table1[[#This Row],[Date]],"DDDD")</f>
        <v>Tuesday</v>
      </c>
      <c r="H159" s="6" t="s">
        <v>10</v>
      </c>
      <c r="I159" s="6">
        <v>-600</v>
      </c>
      <c r="J159" s="6" t="s">
        <v>25</v>
      </c>
      <c r="K159" s="6" t="s">
        <v>24</v>
      </c>
      <c r="L159" s="6" t="s">
        <v>17</v>
      </c>
      <c r="M159" s="6" t="str">
        <f>IF(Table1[[#This Row],[Expense subgroup]]="", "Revenue", "")</f>
        <v/>
      </c>
      <c r="N159" s="6" t="str">
        <f>IF(Table1[[#This Row],[Expense subgroup]]&lt;&gt;"", "Expense","")</f>
        <v>Expense</v>
      </c>
    </row>
    <row r="160" spans="1:14" x14ac:dyDescent="0.3">
      <c r="A160" s="6">
        <v>2023</v>
      </c>
      <c r="B160" s="6" t="s">
        <v>39</v>
      </c>
      <c r="C160" s="6" t="str">
        <f t="shared" si="2"/>
        <v>4th Quarter</v>
      </c>
      <c r="D160" s="6">
        <v>1</v>
      </c>
      <c r="E160" s="7">
        <v>45230</v>
      </c>
      <c r="F160" s="7" t="str">
        <f>TEXT(Table1[[#This Row],[Date]],"DD")</f>
        <v>31</v>
      </c>
      <c r="G160" s="7" t="str">
        <f>TEXT(Table1[[#This Row],[Date]],"DDDD")</f>
        <v>Tuesday</v>
      </c>
      <c r="H160" s="6" t="s">
        <v>10</v>
      </c>
      <c r="I160" s="6">
        <v>-1200</v>
      </c>
      <c r="J160" s="6" t="s">
        <v>26</v>
      </c>
      <c r="K160" s="6" t="s">
        <v>24</v>
      </c>
      <c r="L160" s="6" t="s">
        <v>17</v>
      </c>
      <c r="M160" s="6" t="str">
        <f>IF(Table1[[#This Row],[Expense subgroup]]="", "Revenue", "")</f>
        <v/>
      </c>
      <c r="N160" s="6" t="str">
        <f>IF(Table1[[#This Row],[Expense subgroup]]&lt;&gt;"", "Expense","")</f>
        <v>Expense</v>
      </c>
    </row>
    <row r="161" spans="1:14" x14ac:dyDescent="0.3">
      <c r="A161" s="6">
        <v>2023</v>
      </c>
      <c r="B161" s="6" t="s">
        <v>39</v>
      </c>
      <c r="C161" s="6" t="str">
        <f t="shared" si="2"/>
        <v>4th Quarter</v>
      </c>
      <c r="D161" s="6">
        <v>1</v>
      </c>
      <c r="E161" s="7">
        <v>45230</v>
      </c>
      <c r="F161" s="7" t="str">
        <f>TEXT(Table1[[#This Row],[Date]],"DD")</f>
        <v>31</v>
      </c>
      <c r="G161" s="7" t="str">
        <f>TEXT(Table1[[#This Row],[Date]],"DDDD")</f>
        <v>Tuesday</v>
      </c>
      <c r="H161" s="6" t="s">
        <v>10</v>
      </c>
      <c r="I161" s="6">
        <v>-1800</v>
      </c>
      <c r="J161" s="6" t="s">
        <v>11</v>
      </c>
      <c r="K161" s="6" t="s">
        <v>24</v>
      </c>
      <c r="L161" s="6" t="s">
        <v>17</v>
      </c>
      <c r="M161" s="6" t="str">
        <f>IF(Table1[[#This Row],[Expense subgroup]]="", "Revenue", "")</f>
        <v/>
      </c>
      <c r="N161" s="6" t="str">
        <f>IF(Table1[[#This Row],[Expense subgroup]]&lt;&gt;"", "Expense","")</f>
        <v>Expense</v>
      </c>
    </row>
    <row r="162" spans="1:14" x14ac:dyDescent="0.3">
      <c r="A162" s="6">
        <v>2023</v>
      </c>
      <c r="B162" s="6" t="s">
        <v>39</v>
      </c>
      <c r="C162" s="6" t="str">
        <f t="shared" si="2"/>
        <v>4th Quarter</v>
      </c>
      <c r="D162" s="6">
        <v>1</v>
      </c>
      <c r="E162" s="7">
        <v>45230</v>
      </c>
      <c r="F162" s="7" t="str">
        <f>TEXT(Table1[[#This Row],[Date]],"DD")</f>
        <v>31</v>
      </c>
      <c r="G162" s="7" t="str">
        <f>TEXT(Table1[[#This Row],[Date]],"DDDD")</f>
        <v>Tuesday</v>
      </c>
      <c r="H162" s="6" t="s">
        <v>10</v>
      </c>
      <c r="I162" s="6">
        <v>-50000</v>
      </c>
      <c r="J162" s="6" t="s">
        <v>27</v>
      </c>
      <c r="K162" s="6" t="s">
        <v>24</v>
      </c>
      <c r="L162" s="6" t="s">
        <v>17</v>
      </c>
      <c r="M162" s="6" t="str">
        <f>IF(Table1[[#This Row],[Expense subgroup]]="", "Revenue", "")</f>
        <v/>
      </c>
      <c r="N162" s="6" t="str">
        <f>IF(Table1[[#This Row],[Expense subgroup]]&lt;&gt;"", "Expense","")</f>
        <v>Expense</v>
      </c>
    </row>
    <row r="163" spans="1:14" x14ac:dyDescent="0.3">
      <c r="A163" s="6">
        <v>2023</v>
      </c>
      <c r="B163" s="6" t="s">
        <v>39</v>
      </c>
      <c r="C163" s="6" t="str">
        <f t="shared" si="2"/>
        <v>4th Quarter</v>
      </c>
      <c r="D163" s="6">
        <v>1</v>
      </c>
      <c r="E163" s="7">
        <v>45230</v>
      </c>
      <c r="F163" s="7" t="str">
        <f>TEXT(Table1[[#This Row],[Date]],"DD")</f>
        <v>31</v>
      </c>
      <c r="G163" s="7" t="str">
        <f>TEXT(Table1[[#This Row],[Date]],"DDDD")</f>
        <v>Tuesday</v>
      </c>
      <c r="H163" s="6" t="s">
        <v>10</v>
      </c>
      <c r="I163" s="6">
        <v>-2100</v>
      </c>
      <c r="J163" s="6" t="s">
        <v>22</v>
      </c>
      <c r="K163" s="6" t="s">
        <v>24</v>
      </c>
      <c r="L163" s="6" t="s">
        <v>17</v>
      </c>
      <c r="M163" s="6" t="str">
        <f>IF(Table1[[#This Row],[Expense subgroup]]="", "Revenue", "")</f>
        <v/>
      </c>
      <c r="N163" s="6" t="str">
        <f>IF(Table1[[#This Row],[Expense subgroup]]&lt;&gt;"", "Expense","")</f>
        <v>Expense</v>
      </c>
    </row>
    <row r="164" spans="1:14" x14ac:dyDescent="0.3">
      <c r="A164" s="6">
        <v>2023</v>
      </c>
      <c r="B164" s="6" t="s">
        <v>40</v>
      </c>
      <c r="C164" s="6" t="str">
        <f t="shared" si="2"/>
        <v>4th Quarter</v>
      </c>
      <c r="D164" s="6">
        <v>1</v>
      </c>
      <c r="E164" s="7">
        <v>45260</v>
      </c>
      <c r="F164" s="7" t="str">
        <f>TEXT(Table1[[#This Row],[Date]],"DD")</f>
        <v>30</v>
      </c>
      <c r="G164" s="7" t="str">
        <f>TEXT(Table1[[#This Row],[Date]],"DDDD")</f>
        <v>Thursday</v>
      </c>
      <c r="H164" s="6" t="s">
        <v>10</v>
      </c>
      <c r="I164" s="6">
        <v>-12000</v>
      </c>
      <c r="J164" s="6" t="s">
        <v>28</v>
      </c>
      <c r="K164" s="6" t="s">
        <v>28</v>
      </c>
      <c r="L164" s="6" t="s">
        <v>17</v>
      </c>
      <c r="M164" s="6" t="str">
        <f>IF(Table1[[#This Row],[Expense subgroup]]="", "Revenue", "")</f>
        <v/>
      </c>
      <c r="N164" s="6" t="str">
        <f>IF(Table1[[#This Row],[Expense subgroup]]&lt;&gt;"", "Expense","")</f>
        <v>Expense</v>
      </c>
    </row>
    <row r="165" spans="1:14" x14ac:dyDescent="0.3">
      <c r="A165" s="6">
        <v>2023</v>
      </c>
      <c r="B165" s="6" t="s">
        <v>40</v>
      </c>
      <c r="C165" s="6" t="str">
        <f t="shared" si="2"/>
        <v>4th Quarter</v>
      </c>
      <c r="D165" s="6">
        <v>1</v>
      </c>
      <c r="E165" s="7">
        <v>45260</v>
      </c>
      <c r="F165" s="7" t="str">
        <f>TEXT(Table1[[#This Row],[Date]],"DD")</f>
        <v>30</v>
      </c>
      <c r="G165" s="7" t="str">
        <f>TEXT(Table1[[#This Row],[Date]],"DDDD")</f>
        <v>Thursday</v>
      </c>
      <c r="H165" s="6" t="s">
        <v>10</v>
      </c>
      <c r="I165" s="6">
        <v>108630</v>
      </c>
      <c r="K165" s="6" t="s">
        <v>11</v>
      </c>
      <c r="L165" s="6" t="s">
        <v>12</v>
      </c>
      <c r="M165" s="6" t="str">
        <f>IF(Table1[[#This Row],[Expense subgroup]]="", "Revenue", "")</f>
        <v>Revenue</v>
      </c>
      <c r="N165" s="6" t="str">
        <f>IF(Table1[[#This Row],[Expense subgroup]]&lt;&gt;"", "Expense","")</f>
        <v/>
      </c>
    </row>
    <row r="166" spans="1:14" x14ac:dyDescent="0.3">
      <c r="A166" s="6">
        <v>2023</v>
      </c>
      <c r="B166" s="6" t="s">
        <v>40</v>
      </c>
      <c r="C166" s="6" t="str">
        <f t="shared" si="2"/>
        <v>4th Quarter</v>
      </c>
      <c r="D166" s="6">
        <v>1</v>
      </c>
      <c r="E166" s="7">
        <v>45260</v>
      </c>
      <c r="F166" s="7" t="str">
        <f>TEXT(Table1[[#This Row],[Date]],"DD")</f>
        <v>30</v>
      </c>
      <c r="G166" s="7" t="str">
        <f>TEXT(Table1[[#This Row],[Date]],"DDDD")</f>
        <v>Thursday</v>
      </c>
      <c r="H166" s="6" t="s">
        <v>10</v>
      </c>
      <c r="I166" s="6">
        <v>6000</v>
      </c>
      <c r="K166" s="6" t="s">
        <v>14</v>
      </c>
      <c r="L166" s="6" t="s">
        <v>12</v>
      </c>
      <c r="M166" s="6" t="str">
        <f>IF(Table1[[#This Row],[Expense subgroup]]="", "Revenue", "")</f>
        <v>Revenue</v>
      </c>
      <c r="N166" s="6" t="str">
        <f>IF(Table1[[#This Row],[Expense subgroup]]&lt;&gt;"", "Expense","")</f>
        <v/>
      </c>
    </row>
    <row r="167" spans="1:14" x14ac:dyDescent="0.3">
      <c r="A167" s="6">
        <v>2023</v>
      </c>
      <c r="B167" s="6" t="s">
        <v>40</v>
      </c>
      <c r="C167" s="6" t="str">
        <f t="shared" si="2"/>
        <v>4th Quarter</v>
      </c>
      <c r="D167" s="6">
        <v>1</v>
      </c>
      <c r="E167" s="7">
        <v>45260</v>
      </c>
      <c r="F167" s="7" t="str">
        <f>TEXT(Table1[[#This Row],[Date]],"DD")</f>
        <v>30</v>
      </c>
      <c r="G167" s="7" t="str">
        <f>TEXT(Table1[[#This Row],[Date]],"DDDD")</f>
        <v>Thursday</v>
      </c>
      <c r="H167" s="6" t="s">
        <v>10</v>
      </c>
      <c r="I167" s="6">
        <v>-15000</v>
      </c>
      <c r="J167" s="6" t="s">
        <v>15</v>
      </c>
      <c r="K167" s="6" t="s">
        <v>16</v>
      </c>
      <c r="L167" s="6" t="s">
        <v>17</v>
      </c>
      <c r="M167" s="6" t="str">
        <f>IF(Table1[[#This Row],[Expense subgroup]]="", "Revenue", "")</f>
        <v/>
      </c>
      <c r="N167" s="6" t="str">
        <f>IF(Table1[[#This Row],[Expense subgroup]]&lt;&gt;"", "Expense","")</f>
        <v>Expense</v>
      </c>
    </row>
    <row r="168" spans="1:14" x14ac:dyDescent="0.3">
      <c r="A168" s="6">
        <v>2023</v>
      </c>
      <c r="B168" s="6" t="s">
        <v>40</v>
      </c>
      <c r="C168" s="6" t="str">
        <f t="shared" si="2"/>
        <v>4th Quarter</v>
      </c>
      <c r="D168" s="6">
        <v>1</v>
      </c>
      <c r="E168" s="7">
        <v>45260</v>
      </c>
      <c r="F168" s="7" t="str">
        <f>TEXT(Table1[[#This Row],[Date]],"DD")</f>
        <v>30</v>
      </c>
      <c r="G168" s="7" t="str">
        <f>TEXT(Table1[[#This Row],[Date]],"DDDD")</f>
        <v>Thursday</v>
      </c>
      <c r="H168" s="6" t="s">
        <v>10</v>
      </c>
      <c r="I168" s="6">
        <v>-12000</v>
      </c>
      <c r="J168" s="6" t="s">
        <v>18</v>
      </c>
      <c r="K168" s="6" t="s">
        <v>16</v>
      </c>
      <c r="L168" s="6" t="s">
        <v>17</v>
      </c>
      <c r="M168" s="6" t="str">
        <f>IF(Table1[[#This Row],[Expense subgroup]]="", "Revenue", "")</f>
        <v/>
      </c>
      <c r="N168" s="6" t="str">
        <f>IF(Table1[[#This Row],[Expense subgroup]]&lt;&gt;"", "Expense","")</f>
        <v>Expense</v>
      </c>
    </row>
    <row r="169" spans="1:14" x14ac:dyDescent="0.3">
      <c r="A169" s="6">
        <v>2023</v>
      </c>
      <c r="B169" s="6" t="s">
        <v>40</v>
      </c>
      <c r="C169" s="6" t="str">
        <f t="shared" si="2"/>
        <v>4th Quarter</v>
      </c>
      <c r="D169" s="6">
        <v>1</v>
      </c>
      <c r="E169" s="7">
        <v>45260</v>
      </c>
      <c r="F169" s="7" t="str">
        <f>TEXT(Table1[[#This Row],[Date]],"DD")</f>
        <v>30</v>
      </c>
      <c r="G169" s="7" t="str">
        <f>TEXT(Table1[[#This Row],[Date]],"DDDD")</f>
        <v>Thursday</v>
      </c>
      <c r="H169" s="6" t="s">
        <v>10</v>
      </c>
      <c r="I169" s="6">
        <v>-20000</v>
      </c>
      <c r="J169" s="6" t="s">
        <v>19</v>
      </c>
      <c r="K169" s="6" t="s">
        <v>16</v>
      </c>
      <c r="L169" s="6" t="s">
        <v>17</v>
      </c>
      <c r="M169" s="6" t="str">
        <f>IF(Table1[[#This Row],[Expense subgroup]]="", "Revenue", "")</f>
        <v/>
      </c>
      <c r="N169" s="6" t="str">
        <f>IF(Table1[[#This Row],[Expense subgroup]]&lt;&gt;"", "Expense","")</f>
        <v>Expense</v>
      </c>
    </row>
    <row r="170" spans="1:14" x14ac:dyDescent="0.3">
      <c r="A170" s="6">
        <v>2023</v>
      </c>
      <c r="B170" s="6" t="s">
        <v>40</v>
      </c>
      <c r="C170" s="6" t="str">
        <f t="shared" si="2"/>
        <v>4th Quarter</v>
      </c>
      <c r="D170" s="6">
        <v>1</v>
      </c>
      <c r="E170" s="7">
        <v>45260</v>
      </c>
      <c r="F170" s="7" t="str">
        <f>TEXT(Table1[[#This Row],[Date]],"DD")</f>
        <v>30</v>
      </c>
      <c r="G170" s="7" t="str">
        <f>TEXT(Table1[[#This Row],[Date]],"DDDD")</f>
        <v>Thursday</v>
      </c>
      <c r="H170" s="6" t="s">
        <v>10</v>
      </c>
      <c r="I170" s="6">
        <v>-32000</v>
      </c>
      <c r="J170" s="6" t="s">
        <v>20</v>
      </c>
      <c r="K170" s="6" t="s">
        <v>16</v>
      </c>
      <c r="L170" s="6" t="s">
        <v>17</v>
      </c>
      <c r="M170" s="6" t="str">
        <f>IF(Table1[[#This Row],[Expense subgroup]]="", "Revenue", "")</f>
        <v/>
      </c>
      <c r="N170" s="6" t="str">
        <f>IF(Table1[[#This Row],[Expense subgroup]]&lt;&gt;"", "Expense","")</f>
        <v>Expense</v>
      </c>
    </row>
    <row r="171" spans="1:14" x14ac:dyDescent="0.3">
      <c r="A171" s="6">
        <v>2023</v>
      </c>
      <c r="B171" s="6" t="s">
        <v>40</v>
      </c>
      <c r="C171" s="6" t="str">
        <f t="shared" si="2"/>
        <v>4th Quarter</v>
      </c>
      <c r="D171" s="6">
        <v>1</v>
      </c>
      <c r="E171" s="7">
        <v>45260</v>
      </c>
      <c r="F171" s="7" t="str">
        <f>TEXT(Table1[[#This Row],[Date]],"DD")</f>
        <v>30</v>
      </c>
      <c r="G171" s="7" t="str">
        <f>TEXT(Table1[[#This Row],[Date]],"DDDD")</f>
        <v>Thursday</v>
      </c>
      <c r="H171" s="6" t="s">
        <v>10</v>
      </c>
      <c r="I171" s="6">
        <v>-30000</v>
      </c>
      <c r="J171" s="6" t="s">
        <v>21</v>
      </c>
      <c r="K171" s="6" t="s">
        <v>16</v>
      </c>
      <c r="L171" s="6" t="s">
        <v>17</v>
      </c>
      <c r="M171" s="6" t="str">
        <f>IF(Table1[[#This Row],[Expense subgroup]]="", "Revenue", "")</f>
        <v/>
      </c>
      <c r="N171" s="6" t="str">
        <f>IF(Table1[[#This Row],[Expense subgroup]]&lt;&gt;"", "Expense","")</f>
        <v>Expense</v>
      </c>
    </row>
    <row r="172" spans="1:14" x14ac:dyDescent="0.3">
      <c r="A172" s="6">
        <v>2023</v>
      </c>
      <c r="B172" s="6" t="s">
        <v>40</v>
      </c>
      <c r="C172" s="6" t="str">
        <f t="shared" si="2"/>
        <v>4th Quarter</v>
      </c>
      <c r="D172" s="6">
        <v>1</v>
      </c>
      <c r="E172" s="7">
        <v>45260</v>
      </c>
      <c r="F172" s="7" t="str">
        <f>TEXT(Table1[[#This Row],[Date]],"DD")</f>
        <v>30</v>
      </c>
      <c r="G172" s="7" t="str">
        <f>TEXT(Table1[[#This Row],[Date]],"DDDD")</f>
        <v>Thursday</v>
      </c>
      <c r="H172" s="6" t="s">
        <v>10</v>
      </c>
      <c r="I172" s="6">
        <v>-1200</v>
      </c>
      <c r="J172" s="6" t="s">
        <v>22</v>
      </c>
      <c r="K172" s="6" t="s">
        <v>16</v>
      </c>
      <c r="L172" s="6" t="s">
        <v>17</v>
      </c>
      <c r="M172" s="6" t="str">
        <f>IF(Table1[[#This Row],[Expense subgroup]]="", "Revenue", "")</f>
        <v/>
      </c>
      <c r="N172" s="6" t="str">
        <f>IF(Table1[[#This Row],[Expense subgroup]]&lt;&gt;"", "Expense","")</f>
        <v>Expense</v>
      </c>
    </row>
    <row r="173" spans="1:14" x14ac:dyDescent="0.3">
      <c r="A173" s="6">
        <v>2023</v>
      </c>
      <c r="B173" s="6" t="s">
        <v>40</v>
      </c>
      <c r="C173" s="6" t="str">
        <f t="shared" si="2"/>
        <v>4th Quarter</v>
      </c>
      <c r="D173" s="6">
        <v>1</v>
      </c>
      <c r="E173" s="7">
        <v>45260</v>
      </c>
      <c r="F173" s="7" t="str">
        <f>TEXT(Table1[[#This Row],[Date]],"DD")</f>
        <v>30</v>
      </c>
      <c r="G173" s="7" t="str">
        <f>TEXT(Table1[[#This Row],[Date]],"DDDD")</f>
        <v>Thursday</v>
      </c>
      <c r="H173" s="6" t="s">
        <v>10</v>
      </c>
      <c r="I173" s="6">
        <v>-20000</v>
      </c>
      <c r="J173" s="6" t="s">
        <v>23</v>
      </c>
      <c r="K173" s="6" t="s">
        <v>24</v>
      </c>
      <c r="L173" s="6" t="s">
        <v>17</v>
      </c>
      <c r="M173" s="6" t="str">
        <f>IF(Table1[[#This Row],[Expense subgroup]]="", "Revenue", "")</f>
        <v/>
      </c>
      <c r="N173" s="6" t="str">
        <f>IF(Table1[[#This Row],[Expense subgroup]]&lt;&gt;"", "Expense","")</f>
        <v>Expense</v>
      </c>
    </row>
    <row r="174" spans="1:14" x14ac:dyDescent="0.3">
      <c r="A174" s="6">
        <v>2023</v>
      </c>
      <c r="B174" s="6" t="s">
        <v>40</v>
      </c>
      <c r="C174" s="6" t="str">
        <f t="shared" si="2"/>
        <v>4th Quarter</v>
      </c>
      <c r="D174" s="6">
        <v>1</v>
      </c>
      <c r="E174" s="7">
        <v>45260</v>
      </c>
      <c r="F174" s="7" t="str">
        <f>TEXT(Table1[[#This Row],[Date]],"DD")</f>
        <v>30</v>
      </c>
      <c r="G174" s="7" t="str">
        <f>TEXT(Table1[[#This Row],[Date]],"DDDD")</f>
        <v>Thursday</v>
      </c>
      <c r="H174" s="6" t="s">
        <v>10</v>
      </c>
      <c r="I174" s="6">
        <v>-900</v>
      </c>
      <c r="J174" s="6" t="s">
        <v>25</v>
      </c>
      <c r="K174" s="6" t="s">
        <v>24</v>
      </c>
      <c r="L174" s="6" t="s">
        <v>17</v>
      </c>
      <c r="M174" s="6" t="str">
        <f>IF(Table1[[#This Row],[Expense subgroup]]="", "Revenue", "")</f>
        <v/>
      </c>
      <c r="N174" s="6" t="str">
        <f>IF(Table1[[#This Row],[Expense subgroup]]&lt;&gt;"", "Expense","")</f>
        <v>Expense</v>
      </c>
    </row>
    <row r="175" spans="1:14" x14ac:dyDescent="0.3">
      <c r="A175" s="6">
        <v>2023</v>
      </c>
      <c r="B175" s="6" t="s">
        <v>40</v>
      </c>
      <c r="C175" s="6" t="str">
        <f t="shared" si="2"/>
        <v>4th Quarter</v>
      </c>
      <c r="D175" s="6">
        <v>1</v>
      </c>
      <c r="E175" s="7">
        <v>45260</v>
      </c>
      <c r="F175" s="7" t="str">
        <f>TEXT(Table1[[#This Row],[Date]],"DD")</f>
        <v>30</v>
      </c>
      <c r="G175" s="7" t="str">
        <f>TEXT(Table1[[#This Row],[Date]],"DDDD")</f>
        <v>Thursday</v>
      </c>
      <c r="H175" s="6" t="s">
        <v>10</v>
      </c>
      <c r="I175" s="6">
        <v>-900</v>
      </c>
      <c r="J175" s="6" t="s">
        <v>26</v>
      </c>
      <c r="K175" s="6" t="s">
        <v>24</v>
      </c>
      <c r="L175" s="6" t="s">
        <v>17</v>
      </c>
      <c r="M175" s="6" t="str">
        <f>IF(Table1[[#This Row],[Expense subgroup]]="", "Revenue", "")</f>
        <v/>
      </c>
      <c r="N175" s="6" t="str">
        <f>IF(Table1[[#This Row],[Expense subgroup]]&lt;&gt;"", "Expense","")</f>
        <v>Expense</v>
      </c>
    </row>
    <row r="176" spans="1:14" x14ac:dyDescent="0.3">
      <c r="A176" s="6">
        <v>2023</v>
      </c>
      <c r="B176" s="6" t="s">
        <v>40</v>
      </c>
      <c r="C176" s="6" t="str">
        <f t="shared" si="2"/>
        <v>4th Quarter</v>
      </c>
      <c r="D176" s="6">
        <v>1</v>
      </c>
      <c r="E176" s="7">
        <v>45260</v>
      </c>
      <c r="F176" s="7" t="str">
        <f>TEXT(Table1[[#This Row],[Date]],"DD")</f>
        <v>30</v>
      </c>
      <c r="G176" s="7" t="str">
        <f>TEXT(Table1[[#This Row],[Date]],"DDDD")</f>
        <v>Thursday</v>
      </c>
      <c r="H176" s="6" t="s">
        <v>10</v>
      </c>
      <c r="I176" s="6">
        <v>-2100</v>
      </c>
      <c r="J176" s="6" t="s">
        <v>11</v>
      </c>
      <c r="K176" s="6" t="s">
        <v>24</v>
      </c>
      <c r="L176" s="6" t="s">
        <v>17</v>
      </c>
      <c r="M176" s="6" t="str">
        <f>IF(Table1[[#This Row],[Expense subgroup]]="", "Revenue", "")</f>
        <v/>
      </c>
      <c r="N176" s="6" t="str">
        <f>IF(Table1[[#This Row],[Expense subgroup]]&lt;&gt;"", "Expense","")</f>
        <v>Expense</v>
      </c>
    </row>
    <row r="177" spans="1:14" x14ac:dyDescent="0.3">
      <c r="A177" s="6">
        <v>2023</v>
      </c>
      <c r="B177" s="6" t="s">
        <v>40</v>
      </c>
      <c r="C177" s="6" t="str">
        <f t="shared" si="2"/>
        <v>4th Quarter</v>
      </c>
      <c r="D177" s="6">
        <v>1</v>
      </c>
      <c r="E177" s="7">
        <v>45260</v>
      </c>
      <c r="F177" s="7" t="str">
        <f>TEXT(Table1[[#This Row],[Date]],"DD")</f>
        <v>30</v>
      </c>
      <c r="G177" s="7" t="str">
        <f>TEXT(Table1[[#This Row],[Date]],"DDDD")</f>
        <v>Thursday</v>
      </c>
      <c r="H177" s="6" t="s">
        <v>10</v>
      </c>
      <c r="I177" s="6">
        <v>-50000</v>
      </c>
      <c r="J177" s="6" t="s">
        <v>27</v>
      </c>
      <c r="K177" s="6" t="s">
        <v>24</v>
      </c>
      <c r="L177" s="6" t="s">
        <v>17</v>
      </c>
      <c r="M177" s="6" t="str">
        <f>IF(Table1[[#This Row],[Expense subgroup]]="", "Revenue", "")</f>
        <v/>
      </c>
      <c r="N177" s="6" t="str">
        <f>IF(Table1[[#This Row],[Expense subgroup]]&lt;&gt;"", "Expense","")</f>
        <v>Expense</v>
      </c>
    </row>
    <row r="178" spans="1:14" x14ac:dyDescent="0.3">
      <c r="A178" s="6">
        <v>2023</v>
      </c>
      <c r="B178" s="6" t="s">
        <v>40</v>
      </c>
      <c r="C178" s="6" t="str">
        <f t="shared" si="2"/>
        <v>4th Quarter</v>
      </c>
      <c r="D178" s="6">
        <v>1</v>
      </c>
      <c r="E178" s="7">
        <v>45260</v>
      </c>
      <c r="F178" s="7" t="str">
        <f>TEXT(Table1[[#This Row],[Date]],"DD")</f>
        <v>30</v>
      </c>
      <c r="G178" s="7" t="str">
        <f>TEXT(Table1[[#This Row],[Date]],"DDDD")</f>
        <v>Thursday</v>
      </c>
      <c r="H178" s="6" t="s">
        <v>10</v>
      </c>
      <c r="I178" s="6">
        <v>-1800</v>
      </c>
      <c r="J178" s="6" t="s">
        <v>22</v>
      </c>
      <c r="K178" s="6" t="s">
        <v>24</v>
      </c>
      <c r="L178" s="6" t="s">
        <v>17</v>
      </c>
      <c r="M178" s="6" t="str">
        <f>IF(Table1[[#This Row],[Expense subgroup]]="", "Revenue", "")</f>
        <v/>
      </c>
      <c r="N178" s="6" t="str">
        <f>IF(Table1[[#This Row],[Expense subgroup]]&lt;&gt;"", "Expense","")</f>
        <v>Expense</v>
      </c>
    </row>
    <row r="179" spans="1:14" x14ac:dyDescent="0.3">
      <c r="A179" s="6">
        <v>2023</v>
      </c>
      <c r="B179" s="6" t="s">
        <v>41</v>
      </c>
      <c r="C179" s="6" t="str">
        <f t="shared" si="2"/>
        <v>4th Quarter</v>
      </c>
      <c r="D179" s="6">
        <v>1</v>
      </c>
      <c r="E179" s="7">
        <v>45291</v>
      </c>
      <c r="F179" s="7" t="str">
        <f>TEXT(Table1[[#This Row],[Date]],"DD")</f>
        <v>31</v>
      </c>
      <c r="G179" s="7" t="str">
        <f>TEXT(Table1[[#This Row],[Date]],"DDDD")</f>
        <v>Sunday</v>
      </c>
      <c r="H179" s="6" t="s">
        <v>10</v>
      </c>
      <c r="I179" s="6">
        <v>-12000</v>
      </c>
      <c r="J179" s="6" t="s">
        <v>28</v>
      </c>
      <c r="K179" s="6" t="s">
        <v>28</v>
      </c>
      <c r="L179" s="6" t="s">
        <v>17</v>
      </c>
      <c r="M179" s="6" t="str">
        <f>IF(Table1[[#This Row],[Expense subgroup]]="", "Revenue", "")</f>
        <v/>
      </c>
      <c r="N179" s="6" t="str">
        <f>IF(Table1[[#This Row],[Expense subgroup]]&lt;&gt;"", "Expense","")</f>
        <v>Expense</v>
      </c>
    </row>
    <row r="180" spans="1:14" x14ac:dyDescent="0.3">
      <c r="A180" s="6">
        <v>2023</v>
      </c>
      <c r="B180" s="6" t="s">
        <v>41</v>
      </c>
      <c r="C180" s="6" t="str">
        <f t="shared" si="2"/>
        <v>4th Quarter</v>
      </c>
      <c r="D180" s="6">
        <v>1</v>
      </c>
      <c r="E180" s="7">
        <v>45291</v>
      </c>
      <c r="F180" s="7" t="str">
        <f>TEXT(Table1[[#This Row],[Date]],"DD")</f>
        <v>31</v>
      </c>
      <c r="G180" s="7" t="str">
        <f>TEXT(Table1[[#This Row],[Date]],"DDDD")</f>
        <v>Sunday</v>
      </c>
      <c r="H180" s="6" t="s">
        <v>10</v>
      </c>
      <c r="I180" s="6">
        <v>141525</v>
      </c>
      <c r="K180" s="6" t="s">
        <v>11</v>
      </c>
      <c r="L180" s="6" t="s">
        <v>12</v>
      </c>
      <c r="M180" s="6" t="str">
        <f>IF(Table1[[#This Row],[Expense subgroup]]="", "Revenue", "")</f>
        <v>Revenue</v>
      </c>
      <c r="N180" s="6" t="str">
        <f>IF(Table1[[#This Row],[Expense subgroup]]&lt;&gt;"", "Expense","")</f>
        <v/>
      </c>
    </row>
    <row r="181" spans="1:14" x14ac:dyDescent="0.3">
      <c r="A181" s="6">
        <v>2023</v>
      </c>
      <c r="B181" s="6" t="s">
        <v>41</v>
      </c>
      <c r="C181" s="6" t="str">
        <f t="shared" si="2"/>
        <v>4th Quarter</v>
      </c>
      <c r="D181" s="6">
        <v>1</v>
      </c>
      <c r="E181" s="7">
        <v>45291</v>
      </c>
      <c r="F181" s="7" t="str">
        <f>TEXT(Table1[[#This Row],[Date]],"DD")</f>
        <v>31</v>
      </c>
      <c r="G181" s="7" t="str">
        <f>TEXT(Table1[[#This Row],[Date]],"DDDD")</f>
        <v>Sunday</v>
      </c>
      <c r="H181" s="6" t="s">
        <v>10</v>
      </c>
      <c r="I181" s="6">
        <v>9000</v>
      </c>
      <c r="K181" s="6" t="s">
        <v>14</v>
      </c>
      <c r="L181" s="6" t="s">
        <v>12</v>
      </c>
      <c r="M181" s="6" t="str">
        <f>IF(Table1[[#This Row],[Expense subgroup]]="", "Revenue", "")</f>
        <v>Revenue</v>
      </c>
      <c r="N181" s="6" t="str">
        <f>IF(Table1[[#This Row],[Expense subgroup]]&lt;&gt;"", "Expense","")</f>
        <v/>
      </c>
    </row>
    <row r="182" spans="1:14" x14ac:dyDescent="0.3">
      <c r="A182" s="6">
        <v>2023</v>
      </c>
      <c r="B182" s="6" t="s">
        <v>41</v>
      </c>
      <c r="C182" s="6" t="str">
        <f t="shared" si="2"/>
        <v>4th Quarter</v>
      </c>
      <c r="D182" s="6">
        <v>1</v>
      </c>
      <c r="E182" s="7">
        <v>45291</v>
      </c>
      <c r="F182" s="7" t="str">
        <f>TEXT(Table1[[#This Row],[Date]],"DD")</f>
        <v>31</v>
      </c>
      <c r="G182" s="7" t="str">
        <f>TEXT(Table1[[#This Row],[Date]],"DDDD")</f>
        <v>Sunday</v>
      </c>
      <c r="H182" s="6" t="s">
        <v>10</v>
      </c>
      <c r="I182" s="6">
        <v>-15000</v>
      </c>
      <c r="J182" s="6" t="s">
        <v>15</v>
      </c>
      <c r="K182" s="6" t="s">
        <v>16</v>
      </c>
      <c r="L182" s="6" t="s">
        <v>17</v>
      </c>
      <c r="M182" s="6" t="str">
        <f>IF(Table1[[#This Row],[Expense subgroup]]="", "Revenue", "")</f>
        <v/>
      </c>
      <c r="N182" s="6" t="str">
        <f>IF(Table1[[#This Row],[Expense subgroup]]&lt;&gt;"", "Expense","")</f>
        <v>Expense</v>
      </c>
    </row>
    <row r="183" spans="1:14" x14ac:dyDescent="0.3">
      <c r="A183" s="6">
        <v>2023</v>
      </c>
      <c r="B183" s="6" t="s">
        <v>41</v>
      </c>
      <c r="C183" s="6" t="str">
        <f t="shared" si="2"/>
        <v>4th Quarter</v>
      </c>
      <c r="D183" s="6">
        <v>1</v>
      </c>
      <c r="E183" s="7">
        <v>45291</v>
      </c>
      <c r="F183" s="7" t="str">
        <f>TEXT(Table1[[#This Row],[Date]],"DD")</f>
        <v>31</v>
      </c>
      <c r="G183" s="7" t="str">
        <f>TEXT(Table1[[#This Row],[Date]],"DDDD")</f>
        <v>Sunday</v>
      </c>
      <c r="H183" s="6" t="s">
        <v>10</v>
      </c>
      <c r="I183" s="6">
        <v>-12000</v>
      </c>
      <c r="J183" s="6" t="s">
        <v>18</v>
      </c>
      <c r="K183" s="6" t="s">
        <v>16</v>
      </c>
      <c r="L183" s="6" t="s">
        <v>17</v>
      </c>
      <c r="M183" s="6" t="str">
        <f>IF(Table1[[#This Row],[Expense subgroup]]="", "Revenue", "")</f>
        <v/>
      </c>
      <c r="N183" s="6" t="str">
        <f>IF(Table1[[#This Row],[Expense subgroup]]&lt;&gt;"", "Expense","")</f>
        <v>Expense</v>
      </c>
    </row>
    <row r="184" spans="1:14" x14ac:dyDescent="0.3">
      <c r="A184" s="6">
        <v>2023</v>
      </c>
      <c r="B184" s="6" t="s">
        <v>41</v>
      </c>
      <c r="C184" s="6" t="str">
        <f t="shared" si="2"/>
        <v>4th Quarter</v>
      </c>
      <c r="D184" s="6">
        <v>1</v>
      </c>
      <c r="E184" s="7">
        <v>45291</v>
      </c>
      <c r="F184" s="7" t="str">
        <f>TEXT(Table1[[#This Row],[Date]],"DD")</f>
        <v>31</v>
      </c>
      <c r="G184" s="7" t="str">
        <f>TEXT(Table1[[#This Row],[Date]],"DDDD")</f>
        <v>Sunday</v>
      </c>
      <c r="H184" s="6" t="s">
        <v>10</v>
      </c>
      <c r="I184" s="6">
        <v>-30000</v>
      </c>
      <c r="J184" s="6" t="s">
        <v>19</v>
      </c>
      <c r="K184" s="6" t="s">
        <v>16</v>
      </c>
      <c r="L184" s="6" t="s">
        <v>17</v>
      </c>
      <c r="M184" s="6" t="str">
        <f>IF(Table1[[#This Row],[Expense subgroup]]="", "Revenue", "")</f>
        <v/>
      </c>
      <c r="N184" s="6" t="str">
        <f>IF(Table1[[#This Row],[Expense subgroup]]&lt;&gt;"", "Expense","")</f>
        <v>Expense</v>
      </c>
    </row>
    <row r="185" spans="1:14" x14ac:dyDescent="0.3">
      <c r="A185" s="6">
        <v>2023</v>
      </c>
      <c r="B185" s="6" t="s">
        <v>41</v>
      </c>
      <c r="C185" s="6" t="str">
        <f t="shared" si="2"/>
        <v>4th Quarter</v>
      </c>
      <c r="D185" s="6">
        <v>1</v>
      </c>
      <c r="E185" s="7">
        <v>45291</v>
      </c>
      <c r="F185" s="7" t="str">
        <f>TEXT(Table1[[#This Row],[Date]],"DD")</f>
        <v>31</v>
      </c>
      <c r="G185" s="7" t="str">
        <f>TEXT(Table1[[#This Row],[Date]],"DDDD")</f>
        <v>Sunday</v>
      </c>
      <c r="H185" s="6" t="s">
        <v>10</v>
      </c>
      <c r="I185" s="6">
        <v>-32000</v>
      </c>
      <c r="J185" s="6" t="s">
        <v>20</v>
      </c>
      <c r="K185" s="6" t="s">
        <v>16</v>
      </c>
      <c r="L185" s="6" t="s">
        <v>17</v>
      </c>
      <c r="M185" s="6" t="str">
        <f>IF(Table1[[#This Row],[Expense subgroup]]="", "Revenue", "")</f>
        <v/>
      </c>
      <c r="N185" s="6" t="str">
        <f>IF(Table1[[#This Row],[Expense subgroup]]&lt;&gt;"", "Expense","")</f>
        <v>Expense</v>
      </c>
    </row>
    <row r="186" spans="1:14" x14ac:dyDescent="0.3">
      <c r="A186" s="6">
        <v>2023</v>
      </c>
      <c r="B186" s="6" t="s">
        <v>41</v>
      </c>
      <c r="C186" s="6" t="str">
        <f t="shared" si="2"/>
        <v>4th Quarter</v>
      </c>
      <c r="D186" s="6">
        <v>1</v>
      </c>
      <c r="E186" s="7">
        <v>45291</v>
      </c>
      <c r="F186" s="7" t="str">
        <f>TEXT(Table1[[#This Row],[Date]],"DD")</f>
        <v>31</v>
      </c>
      <c r="G186" s="7" t="str">
        <f>TEXT(Table1[[#This Row],[Date]],"DDDD")</f>
        <v>Sunday</v>
      </c>
      <c r="H186" s="6" t="s">
        <v>10</v>
      </c>
      <c r="I186" s="6">
        <v>-30000</v>
      </c>
      <c r="J186" s="6" t="s">
        <v>21</v>
      </c>
      <c r="K186" s="6" t="s">
        <v>16</v>
      </c>
      <c r="L186" s="6" t="s">
        <v>17</v>
      </c>
      <c r="M186" s="6" t="str">
        <f>IF(Table1[[#This Row],[Expense subgroup]]="", "Revenue", "")</f>
        <v/>
      </c>
      <c r="N186" s="6" t="str">
        <f>IF(Table1[[#This Row],[Expense subgroup]]&lt;&gt;"", "Expense","")</f>
        <v>Expense</v>
      </c>
    </row>
    <row r="187" spans="1:14" x14ac:dyDescent="0.3">
      <c r="A187" s="6">
        <v>2023</v>
      </c>
      <c r="B187" s="6" t="s">
        <v>41</v>
      </c>
      <c r="C187" s="6" t="str">
        <f t="shared" si="2"/>
        <v>4th Quarter</v>
      </c>
      <c r="D187" s="6">
        <v>1</v>
      </c>
      <c r="E187" s="7">
        <v>45291</v>
      </c>
      <c r="F187" s="7" t="str">
        <f>TEXT(Table1[[#This Row],[Date]],"DD")</f>
        <v>31</v>
      </c>
      <c r="G187" s="7" t="str">
        <f>TEXT(Table1[[#This Row],[Date]],"DDDD")</f>
        <v>Sunday</v>
      </c>
      <c r="H187" s="6" t="s">
        <v>10</v>
      </c>
      <c r="I187" s="6">
        <v>-2400</v>
      </c>
      <c r="J187" s="6" t="s">
        <v>22</v>
      </c>
      <c r="K187" s="6" t="s">
        <v>16</v>
      </c>
      <c r="L187" s="6" t="s">
        <v>17</v>
      </c>
      <c r="M187" s="6" t="str">
        <f>IF(Table1[[#This Row],[Expense subgroup]]="", "Revenue", "")</f>
        <v/>
      </c>
      <c r="N187" s="6" t="str">
        <f>IF(Table1[[#This Row],[Expense subgroup]]&lt;&gt;"", "Expense","")</f>
        <v>Expense</v>
      </c>
    </row>
    <row r="188" spans="1:14" x14ac:dyDescent="0.3">
      <c r="A188" s="6">
        <v>2023</v>
      </c>
      <c r="B188" s="6" t="s">
        <v>41</v>
      </c>
      <c r="C188" s="6" t="str">
        <f t="shared" si="2"/>
        <v>4th Quarter</v>
      </c>
      <c r="D188" s="6">
        <v>1</v>
      </c>
      <c r="E188" s="7">
        <v>45291</v>
      </c>
      <c r="F188" s="7" t="str">
        <f>TEXT(Table1[[#This Row],[Date]],"DD")</f>
        <v>31</v>
      </c>
      <c r="G188" s="7" t="str">
        <f>TEXT(Table1[[#This Row],[Date]],"DDDD")</f>
        <v>Sunday</v>
      </c>
      <c r="H188" s="6" t="s">
        <v>10</v>
      </c>
      <c r="I188" s="6">
        <v>-20000</v>
      </c>
      <c r="J188" s="6" t="s">
        <v>23</v>
      </c>
      <c r="K188" s="6" t="s">
        <v>24</v>
      </c>
      <c r="L188" s="6" t="s">
        <v>17</v>
      </c>
      <c r="M188" s="6" t="str">
        <f>IF(Table1[[#This Row],[Expense subgroup]]="", "Revenue", "")</f>
        <v/>
      </c>
      <c r="N188" s="6" t="str">
        <f>IF(Table1[[#This Row],[Expense subgroup]]&lt;&gt;"", "Expense","")</f>
        <v>Expense</v>
      </c>
    </row>
    <row r="189" spans="1:14" x14ac:dyDescent="0.3">
      <c r="A189" s="6">
        <v>2023</v>
      </c>
      <c r="B189" s="6" t="s">
        <v>41</v>
      </c>
      <c r="C189" s="6" t="str">
        <f t="shared" si="2"/>
        <v>4th Quarter</v>
      </c>
      <c r="D189" s="6">
        <v>1</v>
      </c>
      <c r="E189" s="7">
        <v>45291</v>
      </c>
      <c r="F189" s="7" t="str">
        <f>TEXT(Table1[[#This Row],[Date]],"DD")</f>
        <v>31</v>
      </c>
      <c r="G189" s="7" t="str">
        <f>TEXT(Table1[[#This Row],[Date]],"DDDD")</f>
        <v>Sunday</v>
      </c>
      <c r="H189" s="6" t="s">
        <v>10</v>
      </c>
      <c r="I189" s="6">
        <v>-1200</v>
      </c>
      <c r="J189" s="6" t="s">
        <v>25</v>
      </c>
      <c r="K189" s="6" t="s">
        <v>24</v>
      </c>
      <c r="L189" s="6" t="s">
        <v>17</v>
      </c>
      <c r="M189" s="6" t="str">
        <f>IF(Table1[[#This Row],[Expense subgroup]]="", "Revenue", "")</f>
        <v/>
      </c>
      <c r="N189" s="6" t="str">
        <f>IF(Table1[[#This Row],[Expense subgroup]]&lt;&gt;"", "Expense","")</f>
        <v>Expense</v>
      </c>
    </row>
    <row r="190" spans="1:14" x14ac:dyDescent="0.3">
      <c r="A190" s="6">
        <v>2023</v>
      </c>
      <c r="B190" s="6" t="s">
        <v>41</v>
      </c>
      <c r="C190" s="6" t="str">
        <f t="shared" si="2"/>
        <v>4th Quarter</v>
      </c>
      <c r="D190" s="6">
        <v>1</v>
      </c>
      <c r="E190" s="7">
        <v>45291</v>
      </c>
      <c r="F190" s="7" t="str">
        <f>TEXT(Table1[[#This Row],[Date]],"DD")</f>
        <v>31</v>
      </c>
      <c r="G190" s="7" t="str">
        <f>TEXT(Table1[[#This Row],[Date]],"DDDD")</f>
        <v>Sunday</v>
      </c>
      <c r="H190" s="6" t="s">
        <v>10</v>
      </c>
      <c r="I190" s="6">
        <v>-2100</v>
      </c>
      <c r="J190" s="6" t="s">
        <v>26</v>
      </c>
      <c r="K190" s="6" t="s">
        <v>24</v>
      </c>
      <c r="L190" s="6" t="s">
        <v>17</v>
      </c>
      <c r="M190" s="6" t="str">
        <f>IF(Table1[[#This Row],[Expense subgroup]]="", "Revenue", "")</f>
        <v/>
      </c>
      <c r="N190" s="6" t="str">
        <f>IF(Table1[[#This Row],[Expense subgroup]]&lt;&gt;"", "Expense","")</f>
        <v>Expense</v>
      </c>
    </row>
    <row r="191" spans="1:14" x14ac:dyDescent="0.3">
      <c r="A191" s="6">
        <v>2023</v>
      </c>
      <c r="B191" s="6" t="s">
        <v>41</v>
      </c>
      <c r="C191" s="6" t="str">
        <f t="shared" si="2"/>
        <v>4th Quarter</v>
      </c>
      <c r="D191" s="6">
        <v>1</v>
      </c>
      <c r="E191" s="7">
        <v>45291</v>
      </c>
      <c r="F191" s="7" t="str">
        <f>TEXT(Table1[[#This Row],[Date]],"DD")</f>
        <v>31</v>
      </c>
      <c r="G191" s="7" t="str">
        <f>TEXT(Table1[[#This Row],[Date]],"DDDD")</f>
        <v>Sunday</v>
      </c>
      <c r="H191" s="6" t="s">
        <v>10</v>
      </c>
      <c r="I191" s="6">
        <v>-2700</v>
      </c>
      <c r="J191" s="6" t="s">
        <v>11</v>
      </c>
      <c r="K191" s="6" t="s">
        <v>24</v>
      </c>
      <c r="L191" s="6" t="s">
        <v>17</v>
      </c>
      <c r="M191" s="6" t="str">
        <f>IF(Table1[[#This Row],[Expense subgroup]]="", "Revenue", "")</f>
        <v/>
      </c>
      <c r="N191" s="6" t="str">
        <f>IF(Table1[[#This Row],[Expense subgroup]]&lt;&gt;"", "Expense","")</f>
        <v>Expense</v>
      </c>
    </row>
    <row r="192" spans="1:14" x14ac:dyDescent="0.3">
      <c r="A192" s="6">
        <v>2023</v>
      </c>
      <c r="B192" s="6" t="s">
        <v>41</v>
      </c>
      <c r="C192" s="6" t="str">
        <f t="shared" si="2"/>
        <v>4th Quarter</v>
      </c>
      <c r="D192" s="6">
        <v>1</v>
      </c>
      <c r="E192" s="7">
        <v>45291</v>
      </c>
      <c r="F192" s="7" t="str">
        <f>TEXT(Table1[[#This Row],[Date]],"DD")</f>
        <v>31</v>
      </c>
      <c r="G192" s="7" t="str">
        <f>TEXT(Table1[[#This Row],[Date]],"DDDD")</f>
        <v>Sunday</v>
      </c>
      <c r="H192" s="6" t="s">
        <v>10</v>
      </c>
      <c r="I192" s="6">
        <v>-50000</v>
      </c>
      <c r="J192" s="6" t="s">
        <v>27</v>
      </c>
      <c r="K192" s="6" t="s">
        <v>24</v>
      </c>
      <c r="L192" s="6" t="s">
        <v>17</v>
      </c>
      <c r="M192" s="6" t="str">
        <f>IF(Table1[[#This Row],[Expense subgroup]]="", "Revenue", "")</f>
        <v/>
      </c>
      <c r="N192" s="6" t="str">
        <f>IF(Table1[[#This Row],[Expense subgroup]]&lt;&gt;"", "Expense","")</f>
        <v>Expense</v>
      </c>
    </row>
    <row r="193" spans="1:14" x14ac:dyDescent="0.3">
      <c r="A193" s="6">
        <v>2023</v>
      </c>
      <c r="B193" s="6" t="s">
        <v>41</v>
      </c>
      <c r="C193" s="6" t="str">
        <f t="shared" si="2"/>
        <v>4th Quarter</v>
      </c>
      <c r="D193" s="6">
        <v>1</v>
      </c>
      <c r="E193" s="7">
        <v>45291</v>
      </c>
      <c r="F193" s="7" t="str">
        <f>TEXT(Table1[[#This Row],[Date]],"DD")</f>
        <v>31</v>
      </c>
      <c r="G193" s="7" t="str">
        <f>TEXT(Table1[[#This Row],[Date]],"DDDD")</f>
        <v>Sunday</v>
      </c>
      <c r="H193" s="6" t="s">
        <v>10</v>
      </c>
      <c r="I193" s="6">
        <v>-2100</v>
      </c>
      <c r="J193" s="6" t="s">
        <v>22</v>
      </c>
      <c r="K193" s="6" t="s">
        <v>24</v>
      </c>
      <c r="L193" s="6" t="s">
        <v>17</v>
      </c>
      <c r="M193" s="6" t="str">
        <f>IF(Table1[[#This Row],[Expense subgroup]]="", "Revenue", "")</f>
        <v/>
      </c>
      <c r="N193" s="6" t="str">
        <f>IF(Table1[[#This Row],[Expense subgroup]]&lt;&gt;"", "Expense","")</f>
        <v>Expense</v>
      </c>
    </row>
    <row r="194" spans="1:14" x14ac:dyDescent="0.3">
      <c r="A194" s="6">
        <v>2023</v>
      </c>
      <c r="B194" s="6" t="s">
        <v>9</v>
      </c>
      <c r="C194" s="6" t="str">
        <f t="shared" si="2"/>
        <v>1st Quarter</v>
      </c>
      <c r="D194" s="6">
        <v>1</v>
      </c>
      <c r="E194" s="7">
        <v>44957</v>
      </c>
      <c r="F194" s="7" t="str">
        <f>TEXT(Table1[[#This Row],[Date]],"DD")</f>
        <v>31</v>
      </c>
      <c r="G194" s="7" t="str">
        <f>TEXT(Table1[[#This Row],[Date]],"DDDD")</f>
        <v>Tuesday</v>
      </c>
      <c r="H194" s="6" t="s">
        <v>29</v>
      </c>
      <c r="I194" s="6">
        <v>700000</v>
      </c>
      <c r="K194" s="6" t="s">
        <v>11</v>
      </c>
      <c r="L194" s="6" t="s">
        <v>12</v>
      </c>
      <c r="M194" s="6" t="str">
        <f>IF(Table1[[#This Row],[Expense subgroup]]="", "Revenue", "")</f>
        <v>Revenue</v>
      </c>
      <c r="N194" s="6" t="str">
        <f>IF(Table1[[#This Row],[Expense subgroup]]&lt;&gt;"", "Expense","")</f>
        <v/>
      </c>
    </row>
    <row r="195" spans="1:14" x14ac:dyDescent="0.3">
      <c r="A195" s="6">
        <v>2023</v>
      </c>
      <c r="B195" s="6" t="s">
        <v>9</v>
      </c>
      <c r="C195" s="6" t="str">
        <f t="shared" ref="C195:C258" si="3">IF(B195="January","1st Quarter",IF(B195="February","1st Quarter",IF(B195="March","1st Quarter",IF(B195="April","2nd Quarter",IF(B195="May","2nd Quarter",IF(B195="June","2nd Quarter",IF(B195="July","3rd Quarter",IF(B195= "August","3rd Quarter",IF(B195="September","3rd Quarter", IF(B195="October","4th Quarter",IF(B195="November","4th Quarter",IF(B195="December","4th Quarter"))))))))))))</f>
        <v>1st Quarter</v>
      </c>
      <c r="D195" s="6">
        <v>1</v>
      </c>
      <c r="E195" s="7">
        <v>44957</v>
      </c>
      <c r="F195" s="7" t="str">
        <f>TEXT(Table1[[#This Row],[Date]],"DD")</f>
        <v>31</v>
      </c>
      <c r="G195" s="7" t="str">
        <f>TEXT(Table1[[#This Row],[Date]],"DDDD")</f>
        <v>Tuesday</v>
      </c>
      <c r="H195" s="6" t="s">
        <v>29</v>
      </c>
      <c r="I195" s="6">
        <v>24000</v>
      </c>
      <c r="K195" s="6" t="s">
        <v>14</v>
      </c>
      <c r="L195" s="6" t="s">
        <v>12</v>
      </c>
      <c r="M195" s="6" t="str">
        <f>IF(Table1[[#This Row],[Expense subgroup]]="", "Revenue", "")</f>
        <v>Revenue</v>
      </c>
      <c r="N195" s="6" t="str">
        <f>IF(Table1[[#This Row],[Expense subgroup]]&lt;&gt;"", "Expense","")</f>
        <v/>
      </c>
    </row>
    <row r="196" spans="1:14" x14ac:dyDescent="0.3">
      <c r="A196" s="6">
        <v>2023</v>
      </c>
      <c r="B196" s="6" t="s">
        <v>9</v>
      </c>
      <c r="C196" s="6" t="str">
        <f t="shared" si="3"/>
        <v>1st Quarter</v>
      </c>
      <c r="D196" s="6">
        <v>1</v>
      </c>
      <c r="E196" s="7">
        <v>44957</v>
      </c>
      <c r="F196" s="7" t="str">
        <f>TEXT(Table1[[#This Row],[Date]],"DD")</f>
        <v>31</v>
      </c>
      <c r="G196" s="7" t="str">
        <f>TEXT(Table1[[#This Row],[Date]],"DDDD")</f>
        <v>Tuesday</v>
      </c>
      <c r="H196" s="6" t="s">
        <v>29</v>
      </c>
      <c r="I196" s="6">
        <v>-18000</v>
      </c>
      <c r="J196" s="6" t="s">
        <v>15</v>
      </c>
      <c r="K196" s="6" t="s">
        <v>16</v>
      </c>
      <c r="L196" s="6" t="s">
        <v>17</v>
      </c>
      <c r="M196" s="6" t="str">
        <f>IF(Table1[[#This Row],[Expense subgroup]]="", "Revenue", "")</f>
        <v/>
      </c>
      <c r="N196" s="6" t="str">
        <f>IF(Table1[[#This Row],[Expense subgroup]]&lt;&gt;"", "Expense","")</f>
        <v>Expense</v>
      </c>
    </row>
    <row r="197" spans="1:14" x14ac:dyDescent="0.3">
      <c r="A197" s="6">
        <v>2023</v>
      </c>
      <c r="B197" s="6" t="s">
        <v>9</v>
      </c>
      <c r="C197" s="6" t="str">
        <f t="shared" si="3"/>
        <v>1st Quarter</v>
      </c>
      <c r="D197" s="6">
        <v>1</v>
      </c>
      <c r="E197" s="7">
        <v>44957</v>
      </c>
      <c r="F197" s="7" t="str">
        <f>TEXT(Table1[[#This Row],[Date]],"DD")</f>
        <v>31</v>
      </c>
      <c r="G197" s="7" t="str">
        <f>TEXT(Table1[[#This Row],[Date]],"DDDD")</f>
        <v>Tuesday</v>
      </c>
      <c r="H197" s="6" t="s">
        <v>29</v>
      </c>
      <c r="I197" s="6">
        <v>-54000</v>
      </c>
      <c r="J197" s="6" t="s">
        <v>18</v>
      </c>
      <c r="K197" s="6" t="s">
        <v>16</v>
      </c>
      <c r="L197" s="6" t="s">
        <v>17</v>
      </c>
      <c r="M197" s="6" t="str">
        <f>IF(Table1[[#This Row],[Expense subgroup]]="", "Revenue", "")</f>
        <v/>
      </c>
      <c r="N197" s="6" t="str">
        <f>IF(Table1[[#This Row],[Expense subgroup]]&lt;&gt;"", "Expense","")</f>
        <v>Expense</v>
      </c>
    </row>
    <row r="198" spans="1:14" x14ac:dyDescent="0.3">
      <c r="A198" s="6">
        <v>2023</v>
      </c>
      <c r="B198" s="6" t="s">
        <v>9</v>
      </c>
      <c r="C198" s="6" t="str">
        <f t="shared" si="3"/>
        <v>1st Quarter</v>
      </c>
      <c r="D198" s="6">
        <v>1</v>
      </c>
      <c r="E198" s="7">
        <v>44957</v>
      </c>
      <c r="F198" s="7" t="str">
        <f>TEXT(Table1[[#This Row],[Date]],"DD")</f>
        <v>31</v>
      </c>
      <c r="G198" s="7" t="str">
        <f>TEXT(Table1[[#This Row],[Date]],"DDDD")</f>
        <v>Tuesday</v>
      </c>
      <c r="H198" s="6" t="s">
        <v>29</v>
      </c>
      <c r="I198" s="6">
        <v>-50000</v>
      </c>
      <c r="J198" s="6" t="s">
        <v>19</v>
      </c>
      <c r="K198" s="6" t="s">
        <v>16</v>
      </c>
      <c r="L198" s="6" t="s">
        <v>17</v>
      </c>
      <c r="M198" s="6" t="str">
        <f>IF(Table1[[#This Row],[Expense subgroup]]="", "Revenue", "")</f>
        <v/>
      </c>
      <c r="N198" s="6" t="str">
        <f>IF(Table1[[#This Row],[Expense subgroup]]&lt;&gt;"", "Expense","")</f>
        <v>Expense</v>
      </c>
    </row>
    <row r="199" spans="1:14" x14ac:dyDescent="0.3">
      <c r="A199" s="6">
        <v>2023</v>
      </c>
      <c r="B199" s="6" t="s">
        <v>9</v>
      </c>
      <c r="C199" s="6" t="str">
        <f t="shared" si="3"/>
        <v>1st Quarter</v>
      </c>
      <c r="D199" s="6">
        <v>1</v>
      </c>
      <c r="E199" s="7">
        <v>44957</v>
      </c>
      <c r="F199" s="7" t="str">
        <f>TEXT(Table1[[#This Row],[Date]],"DD")</f>
        <v>31</v>
      </c>
      <c r="G199" s="7" t="str">
        <f>TEXT(Table1[[#This Row],[Date]],"DDDD")</f>
        <v>Tuesday</v>
      </c>
      <c r="H199" s="6" t="s">
        <v>29</v>
      </c>
      <c r="I199" s="6">
        <v>-60000</v>
      </c>
      <c r="J199" s="6" t="s">
        <v>20</v>
      </c>
      <c r="K199" s="6" t="s">
        <v>16</v>
      </c>
      <c r="L199" s="6" t="s">
        <v>17</v>
      </c>
      <c r="M199" s="6" t="str">
        <f>IF(Table1[[#This Row],[Expense subgroup]]="", "Revenue", "")</f>
        <v/>
      </c>
      <c r="N199" s="6" t="str">
        <f>IF(Table1[[#This Row],[Expense subgroup]]&lt;&gt;"", "Expense","")</f>
        <v>Expense</v>
      </c>
    </row>
    <row r="200" spans="1:14" x14ac:dyDescent="0.3">
      <c r="A200" s="6">
        <v>2023</v>
      </c>
      <c r="B200" s="6" t="s">
        <v>9</v>
      </c>
      <c r="C200" s="6" t="str">
        <f t="shared" si="3"/>
        <v>1st Quarter</v>
      </c>
      <c r="D200" s="6">
        <v>1</v>
      </c>
      <c r="E200" s="7">
        <v>44957</v>
      </c>
      <c r="F200" s="7" t="str">
        <f>TEXT(Table1[[#This Row],[Date]],"DD")</f>
        <v>31</v>
      </c>
      <c r="G200" s="7" t="str">
        <f>TEXT(Table1[[#This Row],[Date]],"DDDD")</f>
        <v>Tuesday</v>
      </c>
      <c r="H200" s="6" t="s">
        <v>29</v>
      </c>
      <c r="I200" s="6">
        <v>-10000</v>
      </c>
      <c r="J200" s="6" t="s">
        <v>21</v>
      </c>
      <c r="K200" s="6" t="s">
        <v>16</v>
      </c>
      <c r="L200" s="6" t="s">
        <v>17</v>
      </c>
      <c r="M200" s="6" t="str">
        <f>IF(Table1[[#This Row],[Expense subgroup]]="", "Revenue", "")</f>
        <v/>
      </c>
      <c r="N200" s="6" t="str">
        <f>IF(Table1[[#This Row],[Expense subgroup]]&lt;&gt;"", "Expense","")</f>
        <v>Expense</v>
      </c>
    </row>
    <row r="201" spans="1:14" x14ac:dyDescent="0.3">
      <c r="A201" s="6">
        <v>2023</v>
      </c>
      <c r="B201" s="6" t="s">
        <v>9</v>
      </c>
      <c r="C201" s="6" t="str">
        <f t="shared" si="3"/>
        <v>1st Quarter</v>
      </c>
      <c r="D201" s="6">
        <v>1</v>
      </c>
      <c r="E201" s="7">
        <v>44957</v>
      </c>
      <c r="F201" s="7" t="str">
        <f>TEXT(Table1[[#This Row],[Date]],"DD")</f>
        <v>31</v>
      </c>
      <c r="G201" s="7" t="str">
        <f>TEXT(Table1[[#This Row],[Date]],"DDDD")</f>
        <v>Tuesday</v>
      </c>
      <c r="H201" s="6" t="s">
        <v>29</v>
      </c>
      <c r="I201" s="6">
        <v>-14400</v>
      </c>
      <c r="J201" s="6" t="s">
        <v>22</v>
      </c>
      <c r="K201" s="6" t="s">
        <v>16</v>
      </c>
      <c r="L201" s="6" t="s">
        <v>17</v>
      </c>
      <c r="M201" s="6" t="str">
        <f>IF(Table1[[#This Row],[Expense subgroup]]="", "Revenue", "")</f>
        <v/>
      </c>
      <c r="N201" s="6" t="str">
        <f>IF(Table1[[#This Row],[Expense subgroup]]&lt;&gt;"", "Expense","")</f>
        <v>Expense</v>
      </c>
    </row>
    <row r="202" spans="1:14" x14ac:dyDescent="0.3">
      <c r="A202" s="6">
        <v>2023</v>
      </c>
      <c r="B202" s="6" t="s">
        <v>9</v>
      </c>
      <c r="C202" s="6" t="str">
        <f t="shared" si="3"/>
        <v>1st Quarter</v>
      </c>
      <c r="D202" s="6">
        <v>1</v>
      </c>
      <c r="E202" s="7">
        <v>44957</v>
      </c>
      <c r="F202" s="7" t="str">
        <f>TEXT(Table1[[#This Row],[Date]],"DD")</f>
        <v>31</v>
      </c>
      <c r="G202" s="7" t="str">
        <f>TEXT(Table1[[#This Row],[Date]],"DDDD")</f>
        <v>Tuesday</v>
      </c>
      <c r="H202" s="6" t="s">
        <v>29</v>
      </c>
      <c r="I202" s="6">
        <v>-50000</v>
      </c>
      <c r="J202" s="6" t="s">
        <v>23</v>
      </c>
      <c r="K202" s="6" t="s">
        <v>24</v>
      </c>
      <c r="L202" s="6" t="s">
        <v>17</v>
      </c>
      <c r="M202" s="6" t="str">
        <f>IF(Table1[[#This Row],[Expense subgroup]]="", "Revenue", "")</f>
        <v/>
      </c>
      <c r="N202" s="6" t="str">
        <f>IF(Table1[[#This Row],[Expense subgroup]]&lt;&gt;"", "Expense","")</f>
        <v>Expense</v>
      </c>
    </row>
    <row r="203" spans="1:14" x14ac:dyDescent="0.3">
      <c r="A203" s="6">
        <v>2023</v>
      </c>
      <c r="B203" s="6" t="s">
        <v>9</v>
      </c>
      <c r="C203" s="6" t="str">
        <f t="shared" si="3"/>
        <v>1st Quarter</v>
      </c>
      <c r="D203" s="6">
        <v>1</v>
      </c>
      <c r="E203" s="7">
        <v>44957</v>
      </c>
      <c r="F203" s="7" t="str">
        <f>TEXT(Table1[[#This Row],[Date]],"DD")</f>
        <v>31</v>
      </c>
      <c r="G203" s="7" t="str">
        <f>TEXT(Table1[[#This Row],[Date]],"DDDD")</f>
        <v>Tuesday</v>
      </c>
      <c r="H203" s="6" t="s">
        <v>29</v>
      </c>
      <c r="I203" s="6">
        <v>-6000</v>
      </c>
      <c r="J203" s="6" t="s">
        <v>25</v>
      </c>
      <c r="K203" s="6" t="s">
        <v>24</v>
      </c>
      <c r="L203" s="6" t="s">
        <v>17</v>
      </c>
      <c r="M203" s="6" t="str">
        <f>IF(Table1[[#This Row],[Expense subgroup]]="", "Revenue", "")</f>
        <v/>
      </c>
      <c r="N203" s="6" t="str">
        <f>IF(Table1[[#This Row],[Expense subgroup]]&lt;&gt;"", "Expense","")</f>
        <v>Expense</v>
      </c>
    </row>
    <row r="204" spans="1:14" x14ac:dyDescent="0.3">
      <c r="A204" s="6">
        <v>2023</v>
      </c>
      <c r="B204" s="6" t="s">
        <v>9</v>
      </c>
      <c r="C204" s="6" t="str">
        <f t="shared" si="3"/>
        <v>1st Quarter</v>
      </c>
      <c r="D204" s="6">
        <v>1</v>
      </c>
      <c r="E204" s="7">
        <v>44957</v>
      </c>
      <c r="F204" s="7" t="str">
        <f>TEXT(Table1[[#This Row],[Date]],"DD")</f>
        <v>31</v>
      </c>
      <c r="G204" s="7" t="str">
        <f>TEXT(Table1[[#This Row],[Date]],"DDDD")</f>
        <v>Tuesday</v>
      </c>
      <c r="H204" s="6" t="s">
        <v>29</v>
      </c>
      <c r="I204" s="6">
        <v>-130000</v>
      </c>
      <c r="J204" s="6" t="s">
        <v>26</v>
      </c>
      <c r="K204" s="6" t="s">
        <v>24</v>
      </c>
      <c r="L204" s="6" t="s">
        <v>17</v>
      </c>
      <c r="M204" s="6" t="str">
        <f>IF(Table1[[#This Row],[Expense subgroup]]="", "Revenue", "")</f>
        <v/>
      </c>
      <c r="N204" s="6" t="str">
        <f>IF(Table1[[#This Row],[Expense subgroup]]&lt;&gt;"", "Expense","")</f>
        <v>Expense</v>
      </c>
    </row>
    <row r="205" spans="1:14" x14ac:dyDescent="0.3">
      <c r="A205" s="6">
        <v>2023</v>
      </c>
      <c r="B205" s="6" t="s">
        <v>9</v>
      </c>
      <c r="C205" s="6" t="str">
        <f t="shared" si="3"/>
        <v>1st Quarter</v>
      </c>
      <c r="D205" s="6">
        <v>1</v>
      </c>
      <c r="E205" s="7">
        <v>44957</v>
      </c>
      <c r="F205" s="7" t="str">
        <f>TEXT(Table1[[#This Row],[Date]],"DD")</f>
        <v>31</v>
      </c>
      <c r="G205" s="7" t="str">
        <f>TEXT(Table1[[#This Row],[Date]],"DDDD")</f>
        <v>Tuesday</v>
      </c>
      <c r="H205" s="6" t="s">
        <v>29</v>
      </c>
      <c r="I205" s="6">
        <v>-30000</v>
      </c>
      <c r="J205" s="6" t="s">
        <v>11</v>
      </c>
      <c r="K205" s="6" t="s">
        <v>24</v>
      </c>
      <c r="L205" s="6" t="s">
        <v>17</v>
      </c>
      <c r="M205" s="6" t="str">
        <f>IF(Table1[[#This Row],[Expense subgroup]]="", "Revenue", "")</f>
        <v/>
      </c>
      <c r="N205" s="6" t="str">
        <f>IF(Table1[[#This Row],[Expense subgroup]]&lt;&gt;"", "Expense","")</f>
        <v>Expense</v>
      </c>
    </row>
    <row r="206" spans="1:14" x14ac:dyDescent="0.3">
      <c r="A206" s="6">
        <v>2023</v>
      </c>
      <c r="B206" s="6" t="s">
        <v>9</v>
      </c>
      <c r="C206" s="6" t="str">
        <f t="shared" si="3"/>
        <v>1st Quarter</v>
      </c>
      <c r="D206" s="6">
        <v>1</v>
      </c>
      <c r="E206" s="7">
        <v>44957</v>
      </c>
      <c r="F206" s="7" t="str">
        <f>TEXT(Table1[[#This Row],[Date]],"DD")</f>
        <v>31</v>
      </c>
      <c r="G206" s="7" t="str">
        <f>TEXT(Table1[[#This Row],[Date]],"DDDD")</f>
        <v>Tuesday</v>
      </c>
      <c r="H206" s="6" t="s">
        <v>29</v>
      </c>
      <c r="I206" s="6">
        <v>-180000</v>
      </c>
      <c r="J206" s="6" t="s">
        <v>27</v>
      </c>
      <c r="K206" s="6" t="s">
        <v>24</v>
      </c>
      <c r="L206" s="6" t="s">
        <v>17</v>
      </c>
      <c r="M206" s="6" t="str">
        <f>IF(Table1[[#This Row],[Expense subgroup]]="", "Revenue", "")</f>
        <v/>
      </c>
      <c r="N206" s="6" t="str">
        <f>IF(Table1[[#This Row],[Expense subgroup]]&lt;&gt;"", "Expense","")</f>
        <v>Expense</v>
      </c>
    </row>
    <row r="207" spans="1:14" x14ac:dyDescent="0.3">
      <c r="A207" s="6">
        <v>2023</v>
      </c>
      <c r="B207" s="6" t="s">
        <v>9</v>
      </c>
      <c r="C207" s="6" t="str">
        <f t="shared" si="3"/>
        <v>1st Quarter</v>
      </c>
      <c r="D207" s="6">
        <v>1</v>
      </c>
      <c r="E207" s="7">
        <v>44957</v>
      </c>
      <c r="F207" s="7" t="str">
        <f>TEXT(Table1[[#This Row],[Date]],"DD")</f>
        <v>31</v>
      </c>
      <c r="G207" s="7" t="str">
        <f>TEXT(Table1[[#This Row],[Date]],"DDDD")</f>
        <v>Tuesday</v>
      </c>
      <c r="H207" s="6" t="s">
        <v>29</v>
      </c>
      <c r="I207" s="6">
        <v>-12600</v>
      </c>
      <c r="J207" s="6" t="s">
        <v>22</v>
      </c>
      <c r="K207" s="6" t="s">
        <v>24</v>
      </c>
      <c r="L207" s="6" t="s">
        <v>17</v>
      </c>
      <c r="M207" s="6" t="str">
        <f>IF(Table1[[#This Row],[Expense subgroup]]="", "Revenue", "")</f>
        <v/>
      </c>
      <c r="N207" s="6" t="str">
        <f>IF(Table1[[#This Row],[Expense subgroup]]&lt;&gt;"", "Expense","")</f>
        <v>Expense</v>
      </c>
    </row>
    <row r="208" spans="1:14" x14ac:dyDescent="0.3">
      <c r="A208" s="6">
        <v>2023</v>
      </c>
      <c r="B208" s="6" t="s">
        <v>9</v>
      </c>
      <c r="C208" s="6" t="str">
        <f t="shared" si="3"/>
        <v>1st Quarter</v>
      </c>
      <c r="D208" s="6">
        <v>1</v>
      </c>
      <c r="E208" s="7">
        <v>44957</v>
      </c>
      <c r="F208" s="7" t="str">
        <f>TEXT(Table1[[#This Row],[Date]],"DD")</f>
        <v>31</v>
      </c>
      <c r="G208" s="7" t="str">
        <f>TEXT(Table1[[#This Row],[Date]],"DDDD")</f>
        <v>Tuesday</v>
      </c>
      <c r="H208" s="6" t="s">
        <v>29</v>
      </c>
      <c r="I208" s="6">
        <v>21000</v>
      </c>
      <c r="K208" s="6" t="s">
        <v>14</v>
      </c>
      <c r="L208" s="6" t="s">
        <v>12</v>
      </c>
      <c r="M208" s="6" t="str">
        <f>IF(Table1[[#This Row],[Expense subgroup]]="", "Revenue", "")</f>
        <v>Revenue</v>
      </c>
      <c r="N208" s="6" t="str">
        <f>IF(Table1[[#This Row],[Expense subgroup]]&lt;&gt;"", "Expense","")</f>
        <v/>
      </c>
    </row>
    <row r="209" spans="1:14" x14ac:dyDescent="0.3">
      <c r="A209" s="6">
        <v>2023</v>
      </c>
      <c r="B209" s="6" t="s">
        <v>9</v>
      </c>
      <c r="C209" s="6" t="str">
        <f t="shared" si="3"/>
        <v>1st Quarter</v>
      </c>
      <c r="D209" s="6">
        <v>1</v>
      </c>
      <c r="E209" s="7">
        <v>44957</v>
      </c>
      <c r="F209" s="7" t="str">
        <f>TEXT(Table1[[#This Row],[Date]],"DD")</f>
        <v>31</v>
      </c>
      <c r="G209" s="7" t="str">
        <f>TEXT(Table1[[#This Row],[Date]],"DDDD")</f>
        <v>Tuesday</v>
      </c>
      <c r="H209" s="6" t="s">
        <v>29</v>
      </c>
      <c r="I209" s="6">
        <v>-49000</v>
      </c>
      <c r="J209" s="6" t="s">
        <v>28</v>
      </c>
      <c r="K209" s="6" t="s">
        <v>28</v>
      </c>
      <c r="L209" s="6" t="s">
        <v>17</v>
      </c>
      <c r="M209" s="6" t="str">
        <f>IF(Table1[[#This Row],[Expense subgroup]]="", "Revenue", "")</f>
        <v/>
      </c>
      <c r="N209" s="6" t="str">
        <f>IF(Table1[[#This Row],[Expense subgroup]]&lt;&gt;"", "Expense","")</f>
        <v>Expense</v>
      </c>
    </row>
    <row r="210" spans="1:14" x14ac:dyDescent="0.3">
      <c r="A210" s="6">
        <v>2023</v>
      </c>
      <c r="B210" s="6" t="s">
        <v>31</v>
      </c>
      <c r="C210" s="6" t="str">
        <f t="shared" si="3"/>
        <v>1st Quarter</v>
      </c>
      <c r="D210" s="6">
        <v>1</v>
      </c>
      <c r="E210" s="7">
        <v>44985</v>
      </c>
      <c r="F210" s="7" t="str">
        <f>TEXT(Table1[[#This Row],[Date]],"DD")</f>
        <v>28</v>
      </c>
      <c r="G210" s="7" t="str">
        <f>TEXT(Table1[[#This Row],[Date]],"DDDD")</f>
        <v>Tuesday</v>
      </c>
      <c r="H210" s="6" t="s">
        <v>29</v>
      </c>
      <c r="I210" s="6">
        <v>600000</v>
      </c>
      <c r="K210" s="6" t="s">
        <v>11</v>
      </c>
      <c r="L210" s="6" t="s">
        <v>12</v>
      </c>
      <c r="M210" s="6" t="str">
        <f>IF(Table1[[#This Row],[Expense subgroup]]="", "Revenue", "")</f>
        <v>Revenue</v>
      </c>
      <c r="N210" s="6" t="str">
        <f>IF(Table1[[#This Row],[Expense subgroup]]&lt;&gt;"", "Expense","")</f>
        <v/>
      </c>
    </row>
    <row r="211" spans="1:14" x14ac:dyDescent="0.3">
      <c r="A211" s="6">
        <v>2023</v>
      </c>
      <c r="B211" s="6" t="s">
        <v>31</v>
      </c>
      <c r="C211" s="6" t="str">
        <f t="shared" si="3"/>
        <v>1st Quarter</v>
      </c>
      <c r="D211" s="6">
        <v>1</v>
      </c>
      <c r="E211" s="7">
        <v>44985</v>
      </c>
      <c r="F211" s="7" t="str">
        <f>TEXT(Table1[[#This Row],[Date]],"DD")</f>
        <v>28</v>
      </c>
      <c r="G211" s="7" t="str">
        <f>TEXT(Table1[[#This Row],[Date]],"DDDD")</f>
        <v>Tuesday</v>
      </c>
      <c r="H211" s="6" t="s">
        <v>29</v>
      </c>
      <c r="I211" s="6">
        <v>36000</v>
      </c>
      <c r="K211" s="6" t="s">
        <v>14</v>
      </c>
      <c r="L211" s="6" t="s">
        <v>12</v>
      </c>
      <c r="M211" s="6" t="str">
        <f>IF(Table1[[#This Row],[Expense subgroup]]="", "Revenue", "")</f>
        <v>Revenue</v>
      </c>
      <c r="N211" s="6" t="str">
        <f>IF(Table1[[#This Row],[Expense subgroup]]&lt;&gt;"", "Expense","")</f>
        <v/>
      </c>
    </row>
    <row r="212" spans="1:14" x14ac:dyDescent="0.3">
      <c r="A212" s="6">
        <v>2023</v>
      </c>
      <c r="B212" s="6" t="s">
        <v>31</v>
      </c>
      <c r="C212" s="6" t="str">
        <f t="shared" si="3"/>
        <v>1st Quarter</v>
      </c>
      <c r="D212" s="6">
        <v>1</v>
      </c>
      <c r="E212" s="7">
        <v>44985</v>
      </c>
      <c r="F212" s="7" t="str">
        <f>TEXT(Table1[[#This Row],[Date]],"DD")</f>
        <v>28</v>
      </c>
      <c r="G212" s="7" t="str">
        <f>TEXT(Table1[[#This Row],[Date]],"DDDD")</f>
        <v>Tuesday</v>
      </c>
      <c r="H212" s="6" t="s">
        <v>29</v>
      </c>
      <c r="I212" s="6">
        <v>-27000</v>
      </c>
      <c r="J212" s="6" t="s">
        <v>15</v>
      </c>
      <c r="K212" s="6" t="s">
        <v>16</v>
      </c>
      <c r="L212" s="6" t="s">
        <v>17</v>
      </c>
      <c r="M212" s="6" t="str">
        <f>IF(Table1[[#This Row],[Expense subgroup]]="", "Revenue", "")</f>
        <v/>
      </c>
      <c r="N212" s="6" t="str">
        <f>IF(Table1[[#This Row],[Expense subgroup]]&lt;&gt;"", "Expense","")</f>
        <v>Expense</v>
      </c>
    </row>
    <row r="213" spans="1:14" x14ac:dyDescent="0.3">
      <c r="A213" s="6">
        <v>2023</v>
      </c>
      <c r="B213" s="6" t="s">
        <v>31</v>
      </c>
      <c r="C213" s="6" t="str">
        <f t="shared" si="3"/>
        <v>1st Quarter</v>
      </c>
      <c r="D213" s="6">
        <v>1</v>
      </c>
      <c r="E213" s="7">
        <v>44985</v>
      </c>
      <c r="F213" s="7" t="str">
        <f>TEXT(Table1[[#This Row],[Date]],"DD")</f>
        <v>28</v>
      </c>
      <c r="G213" s="7" t="str">
        <f>TEXT(Table1[[#This Row],[Date]],"DDDD")</f>
        <v>Tuesday</v>
      </c>
      <c r="H213" s="6" t="s">
        <v>29</v>
      </c>
      <c r="I213" s="6">
        <v>-54000</v>
      </c>
      <c r="J213" s="6" t="s">
        <v>18</v>
      </c>
      <c r="K213" s="6" t="s">
        <v>16</v>
      </c>
      <c r="L213" s="6" t="s">
        <v>17</v>
      </c>
      <c r="M213" s="6" t="str">
        <f>IF(Table1[[#This Row],[Expense subgroup]]="", "Revenue", "")</f>
        <v/>
      </c>
      <c r="N213" s="6" t="str">
        <f>IF(Table1[[#This Row],[Expense subgroup]]&lt;&gt;"", "Expense","")</f>
        <v>Expense</v>
      </c>
    </row>
    <row r="214" spans="1:14" x14ac:dyDescent="0.3">
      <c r="A214" s="6">
        <v>2023</v>
      </c>
      <c r="B214" s="6" t="s">
        <v>31</v>
      </c>
      <c r="C214" s="6" t="str">
        <f t="shared" si="3"/>
        <v>1st Quarter</v>
      </c>
      <c r="D214" s="6">
        <v>1</v>
      </c>
      <c r="E214" s="7">
        <v>44985</v>
      </c>
      <c r="F214" s="7" t="str">
        <f>TEXT(Table1[[#This Row],[Date]],"DD")</f>
        <v>28</v>
      </c>
      <c r="G214" s="7" t="str">
        <f>TEXT(Table1[[#This Row],[Date]],"DDDD")</f>
        <v>Tuesday</v>
      </c>
      <c r="H214" s="6" t="s">
        <v>29</v>
      </c>
      <c r="I214" s="6">
        <v>-50000</v>
      </c>
      <c r="J214" s="6" t="s">
        <v>19</v>
      </c>
      <c r="K214" s="6" t="s">
        <v>16</v>
      </c>
      <c r="L214" s="6" t="s">
        <v>17</v>
      </c>
      <c r="M214" s="6" t="str">
        <f>IF(Table1[[#This Row],[Expense subgroup]]="", "Revenue", "")</f>
        <v/>
      </c>
      <c r="N214" s="6" t="str">
        <f>IF(Table1[[#This Row],[Expense subgroup]]&lt;&gt;"", "Expense","")</f>
        <v>Expense</v>
      </c>
    </row>
    <row r="215" spans="1:14" x14ac:dyDescent="0.3">
      <c r="A215" s="6">
        <v>2023</v>
      </c>
      <c r="B215" s="6" t="s">
        <v>31</v>
      </c>
      <c r="C215" s="6" t="str">
        <f t="shared" si="3"/>
        <v>1st Quarter</v>
      </c>
      <c r="D215" s="6">
        <v>1</v>
      </c>
      <c r="E215" s="7">
        <v>44985</v>
      </c>
      <c r="F215" s="7" t="str">
        <f>TEXT(Table1[[#This Row],[Date]],"DD")</f>
        <v>28</v>
      </c>
      <c r="G215" s="7" t="str">
        <f>TEXT(Table1[[#This Row],[Date]],"DDDD")</f>
        <v>Tuesday</v>
      </c>
      <c r="H215" s="6" t="s">
        <v>29</v>
      </c>
      <c r="I215" s="6">
        <v>-60000</v>
      </c>
      <c r="J215" s="6" t="s">
        <v>20</v>
      </c>
      <c r="K215" s="6" t="s">
        <v>16</v>
      </c>
      <c r="L215" s="6" t="s">
        <v>17</v>
      </c>
      <c r="M215" s="6" t="str">
        <f>IF(Table1[[#This Row],[Expense subgroup]]="", "Revenue", "")</f>
        <v/>
      </c>
      <c r="N215" s="6" t="str">
        <f>IF(Table1[[#This Row],[Expense subgroup]]&lt;&gt;"", "Expense","")</f>
        <v>Expense</v>
      </c>
    </row>
    <row r="216" spans="1:14" x14ac:dyDescent="0.3">
      <c r="A216" s="6">
        <v>2023</v>
      </c>
      <c r="B216" s="6" t="s">
        <v>31</v>
      </c>
      <c r="C216" s="6" t="str">
        <f t="shared" si="3"/>
        <v>1st Quarter</v>
      </c>
      <c r="D216" s="6">
        <v>1</v>
      </c>
      <c r="E216" s="7">
        <v>44985</v>
      </c>
      <c r="F216" s="7" t="str">
        <f>TEXT(Table1[[#This Row],[Date]],"DD")</f>
        <v>28</v>
      </c>
      <c r="G216" s="7" t="str">
        <f>TEXT(Table1[[#This Row],[Date]],"DDDD")</f>
        <v>Tuesday</v>
      </c>
      <c r="H216" s="6" t="s">
        <v>29</v>
      </c>
      <c r="I216" s="6">
        <v>-10000</v>
      </c>
      <c r="J216" s="6" t="s">
        <v>21</v>
      </c>
      <c r="K216" s="6" t="s">
        <v>16</v>
      </c>
      <c r="L216" s="6" t="s">
        <v>17</v>
      </c>
      <c r="M216" s="6" t="str">
        <f>IF(Table1[[#This Row],[Expense subgroup]]="", "Revenue", "")</f>
        <v/>
      </c>
      <c r="N216" s="6" t="str">
        <f>IF(Table1[[#This Row],[Expense subgroup]]&lt;&gt;"", "Expense","")</f>
        <v>Expense</v>
      </c>
    </row>
    <row r="217" spans="1:14" x14ac:dyDescent="0.3">
      <c r="A217" s="6">
        <v>2023</v>
      </c>
      <c r="B217" s="6" t="s">
        <v>31</v>
      </c>
      <c r="C217" s="6" t="str">
        <f t="shared" si="3"/>
        <v>1st Quarter</v>
      </c>
      <c r="D217" s="6">
        <v>1</v>
      </c>
      <c r="E217" s="7">
        <v>44985</v>
      </c>
      <c r="F217" s="7" t="str">
        <f>TEXT(Table1[[#This Row],[Date]],"DD")</f>
        <v>28</v>
      </c>
      <c r="G217" s="7" t="str">
        <f>TEXT(Table1[[#This Row],[Date]],"DDDD")</f>
        <v>Tuesday</v>
      </c>
      <c r="H217" s="6" t="s">
        <v>29</v>
      </c>
      <c r="I217" s="6">
        <v>-9000</v>
      </c>
      <c r="J217" s="6" t="s">
        <v>22</v>
      </c>
      <c r="K217" s="6" t="s">
        <v>16</v>
      </c>
      <c r="L217" s="6" t="s">
        <v>17</v>
      </c>
      <c r="M217" s="6" t="str">
        <f>IF(Table1[[#This Row],[Expense subgroup]]="", "Revenue", "")</f>
        <v/>
      </c>
      <c r="N217" s="6" t="str">
        <f>IF(Table1[[#This Row],[Expense subgroup]]&lt;&gt;"", "Expense","")</f>
        <v>Expense</v>
      </c>
    </row>
    <row r="218" spans="1:14" x14ac:dyDescent="0.3">
      <c r="A218" s="6">
        <v>2023</v>
      </c>
      <c r="B218" s="6" t="s">
        <v>31</v>
      </c>
      <c r="C218" s="6" t="str">
        <f t="shared" si="3"/>
        <v>1st Quarter</v>
      </c>
      <c r="D218" s="6">
        <v>1</v>
      </c>
      <c r="E218" s="7">
        <v>44985</v>
      </c>
      <c r="F218" s="7" t="str">
        <f>TEXT(Table1[[#This Row],[Date]],"DD")</f>
        <v>28</v>
      </c>
      <c r="G218" s="7" t="str">
        <f>TEXT(Table1[[#This Row],[Date]],"DDDD")</f>
        <v>Tuesday</v>
      </c>
      <c r="H218" s="6" t="s">
        <v>29</v>
      </c>
      <c r="I218" s="6">
        <v>-20000</v>
      </c>
      <c r="J218" s="6" t="s">
        <v>23</v>
      </c>
      <c r="K218" s="6" t="s">
        <v>24</v>
      </c>
      <c r="L218" s="6" t="s">
        <v>17</v>
      </c>
      <c r="M218" s="6" t="str">
        <f>IF(Table1[[#This Row],[Expense subgroup]]="", "Revenue", "")</f>
        <v/>
      </c>
      <c r="N218" s="6" t="str">
        <f>IF(Table1[[#This Row],[Expense subgroup]]&lt;&gt;"", "Expense","")</f>
        <v>Expense</v>
      </c>
    </row>
    <row r="219" spans="1:14" x14ac:dyDescent="0.3">
      <c r="A219" s="6">
        <v>2023</v>
      </c>
      <c r="B219" s="6" t="s">
        <v>31</v>
      </c>
      <c r="C219" s="6" t="str">
        <f t="shared" si="3"/>
        <v>1st Quarter</v>
      </c>
      <c r="D219" s="6">
        <v>1</v>
      </c>
      <c r="E219" s="7">
        <v>44985</v>
      </c>
      <c r="F219" s="7" t="str">
        <f>TEXT(Table1[[#This Row],[Date]],"DD")</f>
        <v>28</v>
      </c>
      <c r="G219" s="7" t="str">
        <f>TEXT(Table1[[#This Row],[Date]],"DDDD")</f>
        <v>Tuesday</v>
      </c>
      <c r="H219" s="6" t="s">
        <v>29</v>
      </c>
      <c r="I219" s="6">
        <v>-5000</v>
      </c>
      <c r="J219" s="6" t="s">
        <v>25</v>
      </c>
      <c r="K219" s="6" t="s">
        <v>24</v>
      </c>
      <c r="L219" s="6" t="s">
        <v>17</v>
      </c>
      <c r="M219" s="6" t="str">
        <f>IF(Table1[[#This Row],[Expense subgroup]]="", "Revenue", "")</f>
        <v/>
      </c>
      <c r="N219" s="6" t="str">
        <f>IF(Table1[[#This Row],[Expense subgroup]]&lt;&gt;"", "Expense","")</f>
        <v>Expense</v>
      </c>
    </row>
    <row r="220" spans="1:14" x14ac:dyDescent="0.3">
      <c r="A220" s="6">
        <v>2023</v>
      </c>
      <c r="B220" s="6" t="s">
        <v>31</v>
      </c>
      <c r="C220" s="6" t="str">
        <f t="shared" si="3"/>
        <v>1st Quarter</v>
      </c>
      <c r="D220" s="6">
        <v>1</v>
      </c>
      <c r="E220" s="7">
        <v>44985</v>
      </c>
      <c r="F220" s="7" t="str">
        <f>TEXT(Table1[[#This Row],[Date]],"DD")</f>
        <v>28</v>
      </c>
      <c r="G220" s="7" t="str">
        <f>TEXT(Table1[[#This Row],[Date]],"DDDD")</f>
        <v>Tuesday</v>
      </c>
      <c r="H220" s="6" t="s">
        <v>29</v>
      </c>
      <c r="I220" s="6">
        <v>-12000</v>
      </c>
      <c r="J220" s="6" t="s">
        <v>26</v>
      </c>
      <c r="K220" s="6" t="s">
        <v>24</v>
      </c>
      <c r="L220" s="6" t="s">
        <v>17</v>
      </c>
      <c r="M220" s="6" t="str">
        <f>IF(Table1[[#This Row],[Expense subgroup]]="", "Revenue", "")</f>
        <v/>
      </c>
      <c r="N220" s="6" t="str">
        <f>IF(Table1[[#This Row],[Expense subgroup]]&lt;&gt;"", "Expense","")</f>
        <v>Expense</v>
      </c>
    </row>
    <row r="221" spans="1:14" x14ac:dyDescent="0.3">
      <c r="A221" s="6">
        <v>2023</v>
      </c>
      <c r="B221" s="6" t="s">
        <v>31</v>
      </c>
      <c r="C221" s="6" t="str">
        <f t="shared" si="3"/>
        <v>1st Quarter</v>
      </c>
      <c r="D221" s="6">
        <v>1</v>
      </c>
      <c r="E221" s="7">
        <v>44985</v>
      </c>
      <c r="F221" s="7" t="str">
        <f>TEXT(Table1[[#This Row],[Date]],"DD")</f>
        <v>28</v>
      </c>
      <c r="G221" s="7" t="str">
        <f>TEXT(Table1[[#This Row],[Date]],"DDDD")</f>
        <v>Tuesday</v>
      </c>
      <c r="H221" s="6" t="s">
        <v>29</v>
      </c>
      <c r="I221" s="6">
        <v>-25000</v>
      </c>
      <c r="J221" s="6" t="s">
        <v>11</v>
      </c>
      <c r="K221" s="6" t="s">
        <v>24</v>
      </c>
      <c r="L221" s="6" t="s">
        <v>17</v>
      </c>
      <c r="M221" s="6" t="str">
        <f>IF(Table1[[#This Row],[Expense subgroup]]="", "Revenue", "")</f>
        <v/>
      </c>
      <c r="N221" s="6" t="str">
        <f>IF(Table1[[#This Row],[Expense subgroup]]&lt;&gt;"", "Expense","")</f>
        <v>Expense</v>
      </c>
    </row>
    <row r="222" spans="1:14" x14ac:dyDescent="0.3">
      <c r="A222" s="6">
        <v>2023</v>
      </c>
      <c r="B222" s="6" t="s">
        <v>31</v>
      </c>
      <c r="C222" s="6" t="str">
        <f t="shared" si="3"/>
        <v>1st Quarter</v>
      </c>
      <c r="D222" s="6">
        <v>1</v>
      </c>
      <c r="E222" s="7">
        <v>44985</v>
      </c>
      <c r="F222" s="7" t="str">
        <f>TEXT(Table1[[#This Row],[Date]],"DD")</f>
        <v>28</v>
      </c>
      <c r="G222" s="7" t="str">
        <f>TEXT(Table1[[#This Row],[Date]],"DDDD")</f>
        <v>Tuesday</v>
      </c>
      <c r="H222" s="6" t="s">
        <v>29</v>
      </c>
      <c r="I222" s="6">
        <v>-180000</v>
      </c>
      <c r="J222" s="6" t="s">
        <v>27</v>
      </c>
      <c r="K222" s="6" t="s">
        <v>24</v>
      </c>
      <c r="L222" s="6" t="s">
        <v>17</v>
      </c>
      <c r="M222" s="6" t="str">
        <f>IF(Table1[[#This Row],[Expense subgroup]]="", "Revenue", "")</f>
        <v/>
      </c>
      <c r="N222" s="6" t="str">
        <f>IF(Table1[[#This Row],[Expense subgroup]]&lt;&gt;"", "Expense","")</f>
        <v>Expense</v>
      </c>
    </row>
    <row r="223" spans="1:14" x14ac:dyDescent="0.3">
      <c r="A223" s="6">
        <v>2023</v>
      </c>
      <c r="B223" s="6" t="s">
        <v>31</v>
      </c>
      <c r="C223" s="6" t="str">
        <f t="shared" si="3"/>
        <v>1st Quarter</v>
      </c>
      <c r="D223" s="6">
        <v>1</v>
      </c>
      <c r="E223" s="7">
        <v>44985</v>
      </c>
      <c r="F223" s="7" t="str">
        <f>TEXT(Table1[[#This Row],[Date]],"DD")</f>
        <v>28</v>
      </c>
      <c r="G223" s="7" t="str">
        <f>TEXT(Table1[[#This Row],[Date]],"DDDD")</f>
        <v>Tuesday</v>
      </c>
      <c r="H223" s="6" t="s">
        <v>29</v>
      </c>
      <c r="I223" s="6">
        <v>-12600</v>
      </c>
      <c r="J223" s="6" t="s">
        <v>22</v>
      </c>
      <c r="K223" s="6" t="s">
        <v>24</v>
      </c>
      <c r="L223" s="6" t="s">
        <v>17</v>
      </c>
      <c r="M223" s="6" t="str">
        <f>IF(Table1[[#This Row],[Expense subgroup]]="", "Revenue", "")</f>
        <v/>
      </c>
      <c r="N223" s="6" t="str">
        <f>IF(Table1[[#This Row],[Expense subgroup]]&lt;&gt;"", "Expense","")</f>
        <v>Expense</v>
      </c>
    </row>
    <row r="224" spans="1:14" x14ac:dyDescent="0.3">
      <c r="A224" s="6">
        <v>2023</v>
      </c>
      <c r="B224" s="6" t="s">
        <v>31</v>
      </c>
      <c r="C224" s="6" t="str">
        <f t="shared" si="3"/>
        <v>1st Quarter</v>
      </c>
      <c r="D224" s="6">
        <v>1</v>
      </c>
      <c r="E224" s="7">
        <v>44985</v>
      </c>
      <c r="F224" s="7" t="str">
        <f>TEXT(Table1[[#This Row],[Date]],"DD")</f>
        <v>28</v>
      </c>
      <c r="G224" s="7" t="str">
        <f>TEXT(Table1[[#This Row],[Date]],"DDDD")</f>
        <v>Tuesday</v>
      </c>
      <c r="H224" s="6" t="s">
        <v>29</v>
      </c>
      <c r="I224" s="6">
        <v>19500</v>
      </c>
      <c r="K224" s="6" t="s">
        <v>14</v>
      </c>
      <c r="L224" s="6" t="s">
        <v>12</v>
      </c>
      <c r="M224" s="6" t="str">
        <f>IF(Table1[[#This Row],[Expense subgroup]]="", "Revenue", "")</f>
        <v>Revenue</v>
      </c>
      <c r="N224" s="6" t="str">
        <f>IF(Table1[[#This Row],[Expense subgroup]]&lt;&gt;"", "Expense","")</f>
        <v/>
      </c>
    </row>
    <row r="225" spans="1:14" x14ac:dyDescent="0.3">
      <c r="A225" s="6">
        <v>2023</v>
      </c>
      <c r="B225" s="6" t="s">
        <v>31</v>
      </c>
      <c r="C225" s="6" t="str">
        <f t="shared" si="3"/>
        <v>1st Quarter</v>
      </c>
      <c r="D225" s="6">
        <v>1</v>
      </c>
      <c r="E225" s="7">
        <v>44985</v>
      </c>
      <c r="F225" s="7" t="str">
        <f>TEXT(Table1[[#This Row],[Date]],"DD")</f>
        <v>28</v>
      </c>
      <c r="G225" s="7" t="str">
        <f>TEXT(Table1[[#This Row],[Date]],"DDDD")</f>
        <v>Tuesday</v>
      </c>
      <c r="H225" s="6" t="s">
        <v>29</v>
      </c>
      <c r="I225" s="6">
        <v>-48500</v>
      </c>
      <c r="J225" s="6" t="s">
        <v>28</v>
      </c>
      <c r="K225" s="6" t="s">
        <v>28</v>
      </c>
      <c r="L225" s="6" t="s">
        <v>17</v>
      </c>
      <c r="M225" s="6" t="str">
        <f>IF(Table1[[#This Row],[Expense subgroup]]="", "Revenue", "")</f>
        <v/>
      </c>
      <c r="N225" s="6" t="str">
        <f>IF(Table1[[#This Row],[Expense subgroup]]&lt;&gt;"", "Expense","")</f>
        <v>Expense</v>
      </c>
    </row>
    <row r="226" spans="1:14" x14ac:dyDescent="0.3">
      <c r="A226" s="6">
        <v>2023</v>
      </c>
      <c r="B226" s="6" t="s">
        <v>32</v>
      </c>
      <c r="C226" s="6" t="str">
        <f t="shared" si="3"/>
        <v>1st Quarter</v>
      </c>
      <c r="D226" s="6">
        <v>1</v>
      </c>
      <c r="E226" s="7">
        <v>45016</v>
      </c>
      <c r="F226" s="7" t="str">
        <f>TEXT(Table1[[#This Row],[Date]],"DD")</f>
        <v>31</v>
      </c>
      <c r="G226" s="7" t="str">
        <f>TEXT(Table1[[#This Row],[Date]],"DDDD")</f>
        <v>Friday</v>
      </c>
      <c r="H226" s="6" t="s">
        <v>29</v>
      </c>
      <c r="I226" s="6">
        <v>550000</v>
      </c>
      <c r="K226" s="6" t="s">
        <v>11</v>
      </c>
      <c r="L226" s="6" t="s">
        <v>12</v>
      </c>
      <c r="M226" s="6" t="str">
        <f>IF(Table1[[#This Row],[Expense subgroup]]="", "Revenue", "")</f>
        <v>Revenue</v>
      </c>
      <c r="N226" s="6" t="str">
        <f>IF(Table1[[#This Row],[Expense subgroup]]&lt;&gt;"", "Expense","")</f>
        <v/>
      </c>
    </row>
    <row r="227" spans="1:14" x14ac:dyDescent="0.3">
      <c r="A227" s="6">
        <v>2023</v>
      </c>
      <c r="B227" s="6" t="s">
        <v>32</v>
      </c>
      <c r="C227" s="6" t="str">
        <f t="shared" si="3"/>
        <v>1st Quarter</v>
      </c>
      <c r="D227" s="6">
        <v>1</v>
      </c>
      <c r="E227" s="7">
        <v>45016</v>
      </c>
      <c r="F227" s="7" t="str">
        <f>TEXT(Table1[[#This Row],[Date]],"DD")</f>
        <v>31</v>
      </c>
      <c r="G227" s="7" t="str">
        <f>TEXT(Table1[[#This Row],[Date]],"DDDD")</f>
        <v>Friday</v>
      </c>
      <c r="H227" s="6" t="s">
        <v>29</v>
      </c>
      <c r="I227" s="6">
        <v>24000</v>
      </c>
      <c r="K227" s="6" t="s">
        <v>14</v>
      </c>
      <c r="L227" s="6" t="s">
        <v>12</v>
      </c>
      <c r="M227" s="6" t="str">
        <f>IF(Table1[[#This Row],[Expense subgroup]]="", "Revenue", "")</f>
        <v>Revenue</v>
      </c>
      <c r="N227" s="6" t="str">
        <f>IF(Table1[[#This Row],[Expense subgroup]]&lt;&gt;"", "Expense","")</f>
        <v/>
      </c>
    </row>
    <row r="228" spans="1:14" x14ac:dyDescent="0.3">
      <c r="A228" s="6">
        <v>2023</v>
      </c>
      <c r="B228" s="6" t="s">
        <v>32</v>
      </c>
      <c r="C228" s="6" t="str">
        <f t="shared" si="3"/>
        <v>1st Quarter</v>
      </c>
      <c r="D228" s="6">
        <v>1</v>
      </c>
      <c r="E228" s="7">
        <v>45016</v>
      </c>
      <c r="F228" s="7" t="str">
        <f>TEXT(Table1[[#This Row],[Date]],"DD")</f>
        <v>31</v>
      </c>
      <c r="G228" s="7" t="str">
        <f>TEXT(Table1[[#This Row],[Date]],"DDDD")</f>
        <v>Friday</v>
      </c>
      <c r="H228" s="6" t="s">
        <v>29</v>
      </c>
      <c r="I228" s="6">
        <v>-27000</v>
      </c>
      <c r="J228" s="6" t="s">
        <v>15</v>
      </c>
      <c r="K228" s="6" t="s">
        <v>16</v>
      </c>
      <c r="L228" s="6" t="s">
        <v>17</v>
      </c>
      <c r="M228" s="6" t="str">
        <f>IF(Table1[[#This Row],[Expense subgroup]]="", "Revenue", "")</f>
        <v/>
      </c>
      <c r="N228" s="6" t="str">
        <f>IF(Table1[[#This Row],[Expense subgroup]]&lt;&gt;"", "Expense","")</f>
        <v>Expense</v>
      </c>
    </row>
    <row r="229" spans="1:14" x14ac:dyDescent="0.3">
      <c r="A229" s="6">
        <v>2023</v>
      </c>
      <c r="B229" s="6" t="s">
        <v>32</v>
      </c>
      <c r="C229" s="6" t="str">
        <f t="shared" si="3"/>
        <v>1st Quarter</v>
      </c>
      <c r="D229" s="6">
        <v>1</v>
      </c>
      <c r="E229" s="7">
        <v>45016</v>
      </c>
      <c r="F229" s="7" t="str">
        <f>TEXT(Table1[[#This Row],[Date]],"DD")</f>
        <v>31</v>
      </c>
      <c r="G229" s="7" t="str">
        <f>TEXT(Table1[[#This Row],[Date]],"DDDD")</f>
        <v>Friday</v>
      </c>
      <c r="H229" s="6" t="s">
        <v>29</v>
      </c>
      <c r="I229" s="6">
        <v>-54000</v>
      </c>
      <c r="J229" s="6" t="s">
        <v>18</v>
      </c>
      <c r="K229" s="6" t="s">
        <v>16</v>
      </c>
      <c r="L229" s="6" t="s">
        <v>17</v>
      </c>
      <c r="M229" s="6" t="str">
        <f>IF(Table1[[#This Row],[Expense subgroup]]="", "Revenue", "")</f>
        <v/>
      </c>
      <c r="N229" s="6" t="str">
        <f>IF(Table1[[#This Row],[Expense subgroup]]&lt;&gt;"", "Expense","")</f>
        <v>Expense</v>
      </c>
    </row>
    <row r="230" spans="1:14" x14ac:dyDescent="0.3">
      <c r="A230" s="6">
        <v>2023</v>
      </c>
      <c r="B230" s="6" t="s">
        <v>32</v>
      </c>
      <c r="C230" s="6" t="str">
        <f t="shared" si="3"/>
        <v>1st Quarter</v>
      </c>
      <c r="D230" s="6">
        <v>1</v>
      </c>
      <c r="E230" s="7">
        <v>45016</v>
      </c>
      <c r="F230" s="7" t="str">
        <f>TEXT(Table1[[#This Row],[Date]],"DD")</f>
        <v>31</v>
      </c>
      <c r="G230" s="7" t="str">
        <f>TEXT(Table1[[#This Row],[Date]],"DDDD")</f>
        <v>Friday</v>
      </c>
      <c r="H230" s="6" t="s">
        <v>29</v>
      </c>
      <c r="I230" s="6">
        <v>-30000</v>
      </c>
      <c r="J230" s="6" t="s">
        <v>19</v>
      </c>
      <c r="K230" s="6" t="s">
        <v>16</v>
      </c>
      <c r="L230" s="6" t="s">
        <v>17</v>
      </c>
      <c r="M230" s="6" t="str">
        <f>IF(Table1[[#This Row],[Expense subgroup]]="", "Revenue", "")</f>
        <v/>
      </c>
      <c r="N230" s="6" t="str">
        <f>IF(Table1[[#This Row],[Expense subgroup]]&lt;&gt;"", "Expense","")</f>
        <v>Expense</v>
      </c>
    </row>
    <row r="231" spans="1:14" x14ac:dyDescent="0.3">
      <c r="A231" s="6">
        <v>2023</v>
      </c>
      <c r="B231" s="6" t="s">
        <v>32</v>
      </c>
      <c r="C231" s="6" t="str">
        <f t="shared" si="3"/>
        <v>1st Quarter</v>
      </c>
      <c r="D231" s="6">
        <v>1</v>
      </c>
      <c r="E231" s="7">
        <v>45016</v>
      </c>
      <c r="F231" s="7" t="str">
        <f>TEXT(Table1[[#This Row],[Date]],"DD")</f>
        <v>31</v>
      </c>
      <c r="G231" s="7" t="str">
        <f>TEXT(Table1[[#This Row],[Date]],"DDDD")</f>
        <v>Friday</v>
      </c>
      <c r="H231" s="6" t="s">
        <v>29</v>
      </c>
      <c r="I231" s="6">
        <v>-60000</v>
      </c>
      <c r="J231" s="6" t="s">
        <v>20</v>
      </c>
      <c r="K231" s="6" t="s">
        <v>16</v>
      </c>
      <c r="L231" s="6" t="s">
        <v>17</v>
      </c>
      <c r="M231" s="6" t="str">
        <f>IF(Table1[[#This Row],[Expense subgroup]]="", "Revenue", "")</f>
        <v/>
      </c>
      <c r="N231" s="6" t="str">
        <f>IF(Table1[[#This Row],[Expense subgroup]]&lt;&gt;"", "Expense","")</f>
        <v>Expense</v>
      </c>
    </row>
    <row r="232" spans="1:14" x14ac:dyDescent="0.3">
      <c r="A232" s="6">
        <v>2023</v>
      </c>
      <c r="B232" s="6" t="s">
        <v>32</v>
      </c>
      <c r="C232" s="6" t="str">
        <f t="shared" si="3"/>
        <v>1st Quarter</v>
      </c>
      <c r="D232" s="6">
        <v>1</v>
      </c>
      <c r="E232" s="7">
        <v>45016</v>
      </c>
      <c r="F232" s="7" t="str">
        <f>TEXT(Table1[[#This Row],[Date]],"DD")</f>
        <v>31</v>
      </c>
      <c r="G232" s="7" t="str">
        <f>TEXT(Table1[[#This Row],[Date]],"DDDD")</f>
        <v>Friday</v>
      </c>
      <c r="H232" s="6" t="s">
        <v>29</v>
      </c>
      <c r="I232" s="6">
        <v>-10000</v>
      </c>
      <c r="J232" s="6" t="s">
        <v>21</v>
      </c>
      <c r="K232" s="6" t="s">
        <v>16</v>
      </c>
      <c r="L232" s="6" t="s">
        <v>17</v>
      </c>
      <c r="M232" s="6" t="str">
        <f>IF(Table1[[#This Row],[Expense subgroup]]="", "Revenue", "")</f>
        <v/>
      </c>
      <c r="N232" s="6" t="str">
        <f>IF(Table1[[#This Row],[Expense subgroup]]&lt;&gt;"", "Expense","")</f>
        <v>Expense</v>
      </c>
    </row>
    <row r="233" spans="1:14" x14ac:dyDescent="0.3">
      <c r="A233" s="6">
        <v>2023</v>
      </c>
      <c r="B233" s="6" t="s">
        <v>32</v>
      </c>
      <c r="C233" s="6" t="str">
        <f t="shared" si="3"/>
        <v>1st Quarter</v>
      </c>
      <c r="D233" s="6">
        <v>1</v>
      </c>
      <c r="E233" s="7">
        <v>45016</v>
      </c>
      <c r="F233" s="7" t="str">
        <f>TEXT(Table1[[#This Row],[Date]],"DD")</f>
        <v>31</v>
      </c>
      <c r="G233" s="7" t="str">
        <f>TEXT(Table1[[#This Row],[Date]],"DDDD")</f>
        <v>Friday</v>
      </c>
      <c r="H233" s="6" t="s">
        <v>29</v>
      </c>
      <c r="I233" s="6">
        <v>-5400</v>
      </c>
      <c r="J233" s="6" t="s">
        <v>22</v>
      </c>
      <c r="K233" s="6" t="s">
        <v>16</v>
      </c>
      <c r="L233" s="6" t="s">
        <v>17</v>
      </c>
      <c r="M233" s="6" t="str">
        <f>IF(Table1[[#This Row],[Expense subgroup]]="", "Revenue", "")</f>
        <v/>
      </c>
      <c r="N233" s="6" t="str">
        <f>IF(Table1[[#This Row],[Expense subgroup]]&lt;&gt;"", "Expense","")</f>
        <v>Expense</v>
      </c>
    </row>
    <row r="234" spans="1:14" x14ac:dyDescent="0.3">
      <c r="A234" s="6">
        <v>2023</v>
      </c>
      <c r="B234" s="6" t="s">
        <v>32</v>
      </c>
      <c r="C234" s="6" t="str">
        <f t="shared" si="3"/>
        <v>1st Quarter</v>
      </c>
      <c r="D234" s="6">
        <v>1</v>
      </c>
      <c r="E234" s="7">
        <v>45016</v>
      </c>
      <c r="F234" s="7" t="str">
        <f>TEXT(Table1[[#This Row],[Date]],"DD")</f>
        <v>31</v>
      </c>
      <c r="G234" s="7" t="str">
        <f>TEXT(Table1[[#This Row],[Date]],"DDDD")</f>
        <v>Friday</v>
      </c>
      <c r="H234" s="6" t="s">
        <v>29</v>
      </c>
      <c r="I234" s="6">
        <v>-54000</v>
      </c>
      <c r="J234" s="6" t="s">
        <v>23</v>
      </c>
      <c r="K234" s="6" t="s">
        <v>24</v>
      </c>
      <c r="L234" s="6" t="s">
        <v>17</v>
      </c>
      <c r="M234" s="6" t="str">
        <f>IF(Table1[[#This Row],[Expense subgroup]]="", "Revenue", "")</f>
        <v/>
      </c>
      <c r="N234" s="6" t="str">
        <f>IF(Table1[[#This Row],[Expense subgroup]]&lt;&gt;"", "Expense","")</f>
        <v>Expense</v>
      </c>
    </row>
    <row r="235" spans="1:14" x14ac:dyDescent="0.3">
      <c r="A235" s="6">
        <v>2023</v>
      </c>
      <c r="B235" s="6" t="s">
        <v>32</v>
      </c>
      <c r="C235" s="6" t="str">
        <f t="shared" si="3"/>
        <v>1st Quarter</v>
      </c>
      <c r="D235" s="6">
        <v>1</v>
      </c>
      <c r="E235" s="7">
        <v>45016</v>
      </c>
      <c r="F235" s="7" t="str">
        <f>TEXT(Table1[[#This Row],[Date]],"DD")</f>
        <v>31</v>
      </c>
      <c r="G235" s="7" t="str">
        <f>TEXT(Table1[[#This Row],[Date]],"DDDD")</f>
        <v>Friday</v>
      </c>
      <c r="H235" s="6" t="s">
        <v>29</v>
      </c>
      <c r="I235" s="6">
        <v>-3600</v>
      </c>
      <c r="J235" s="6" t="s">
        <v>25</v>
      </c>
      <c r="K235" s="6" t="s">
        <v>24</v>
      </c>
      <c r="L235" s="6" t="s">
        <v>17</v>
      </c>
      <c r="M235" s="6" t="str">
        <f>IF(Table1[[#This Row],[Expense subgroup]]="", "Revenue", "")</f>
        <v/>
      </c>
      <c r="N235" s="6" t="str">
        <f>IF(Table1[[#This Row],[Expense subgroup]]&lt;&gt;"", "Expense","")</f>
        <v>Expense</v>
      </c>
    </row>
    <row r="236" spans="1:14" x14ac:dyDescent="0.3">
      <c r="A236" s="6">
        <v>2023</v>
      </c>
      <c r="B236" s="6" t="s">
        <v>32</v>
      </c>
      <c r="C236" s="6" t="str">
        <f t="shared" si="3"/>
        <v>1st Quarter</v>
      </c>
      <c r="D236" s="6">
        <v>1</v>
      </c>
      <c r="E236" s="7">
        <v>45016</v>
      </c>
      <c r="F236" s="7" t="str">
        <f>TEXT(Table1[[#This Row],[Date]],"DD")</f>
        <v>31</v>
      </c>
      <c r="G236" s="7" t="str">
        <f>TEXT(Table1[[#This Row],[Date]],"DDDD")</f>
        <v>Friday</v>
      </c>
      <c r="H236" s="6" t="s">
        <v>29</v>
      </c>
      <c r="I236" s="6">
        <v>-9000</v>
      </c>
      <c r="J236" s="6" t="s">
        <v>26</v>
      </c>
      <c r="K236" s="6" t="s">
        <v>24</v>
      </c>
      <c r="L236" s="6" t="s">
        <v>17</v>
      </c>
      <c r="M236" s="6" t="str">
        <f>IF(Table1[[#This Row],[Expense subgroup]]="", "Revenue", "")</f>
        <v/>
      </c>
      <c r="N236" s="6" t="str">
        <f>IF(Table1[[#This Row],[Expense subgroup]]&lt;&gt;"", "Expense","")</f>
        <v>Expense</v>
      </c>
    </row>
    <row r="237" spans="1:14" x14ac:dyDescent="0.3">
      <c r="A237" s="6">
        <v>2023</v>
      </c>
      <c r="B237" s="6" t="s">
        <v>32</v>
      </c>
      <c r="C237" s="6" t="str">
        <f t="shared" si="3"/>
        <v>1st Quarter</v>
      </c>
      <c r="D237" s="6">
        <v>1</v>
      </c>
      <c r="E237" s="7">
        <v>45016</v>
      </c>
      <c r="F237" s="7" t="str">
        <f>TEXT(Table1[[#This Row],[Date]],"DD")</f>
        <v>31</v>
      </c>
      <c r="G237" s="7" t="str">
        <f>TEXT(Table1[[#This Row],[Date]],"DDDD")</f>
        <v>Friday</v>
      </c>
      <c r="H237" s="6" t="s">
        <v>29</v>
      </c>
      <c r="I237" s="6">
        <v>-12600</v>
      </c>
      <c r="J237" s="6" t="s">
        <v>11</v>
      </c>
      <c r="K237" s="6" t="s">
        <v>24</v>
      </c>
      <c r="L237" s="6" t="s">
        <v>17</v>
      </c>
      <c r="M237" s="6" t="str">
        <f>IF(Table1[[#This Row],[Expense subgroup]]="", "Revenue", "")</f>
        <v/>
      </c>
      <c r="N237" s="6" t="str">
        <f>IF(Table1[[#This Row],[Expense subgroup]]&lt;&gt;"", "Expense","")</f>
        <v>Expense</v>
      </c>
    </row>
    <row r="238" spans="1:14" x14ac:dyDescent="0.3">
      <c r="A238" s="6">
        <v>2023</v>
      </c>
      <c r="B238" s="6" t="s">
        <v>32</v>
      </c>
      <c r="C238" s="6" t="str">
        <f t="shared" si="3"/>
        <v>1st Quarter</v>
      </c>
      <c r="D238" s="6">
        <v>1</v>
      </c>
      <c r="E238" s="7">
        <v>45016</v>
      </c>
      <c r="F238" s="7" t="str">
        <f>TEXT(Table1[[#This Row],[Date]],"DD")</f>
        <v>31</v>
      </c>
      <c r="G238" s="7" t="str">
        <f>TEXT(Table1[[#This Row],[Date]],"DDDD")</f>
        <v>Friday</v>
      </c>
      <c r="H238" s="6" t="s">
        <v>29</v>
      </c>
      <c r="I238" s="6">
        <v>-180000</v>
      </c>
      <c r="J238" s="6" t="s">
        <v>27</v>
      </c>
      <c r="K238" s="6" t="s">
        <v>24</v>
      </c>
      <c r="L238" s="6" t="s">
        <v>17</v>
      </c>
      <c r="M238" s="6" t="str">
        <f>IF(Table1[[#This Row],[Expense subgroup]]="", "Revenue", "")</f>
        <v/>
      </c>
      <c r="N238" s="6" t="str">
        <f>IF(Table1[[#This Row],[Expense subgroup]]&lt;&gt;"", "Expense","")</f>
        <v>Expense</v>
      </c>
    </row>
    <row r="239" spans="1:14" x14ac:dyDescent="0.3">
      <c r="A239" s="6">
        <v>2023</v>
      </c>
      <c r="B239" s="6" t="s">
        <v>32</v>
      </c>
      <c r="C239" s="6" t="str">
        <f t="shared" si="3"/>
        <v>1st Quarter</v>
      </c>
      <c r="D239" s="6">
        <v>1</v>
      </c>
      <c r="E239" s="7">
        <v>45016</v>
      </c>
      <c r="F239" s="7" t="str">
        <f>TEXT(Table1[[#This Row],[Date]],"DD")</f>
        <v>31</v>
      </c>
      <c r="G239" s="7" t="str">
        <f>TEXT(Table1[[#This Row],[Date]],"DDDD")</f>
        <v>Friday</v>
      </c>
      <c r="H239" s="6" t="s">
        <v>29</v>
      </c>
      <c r="I239" s="6">
        <v>-12600</v>
      </c>
      <c r="J239" s="6" t="s">
        <v>22</v>
      </c>
      <c r="K239" s="6" t="s">
        <v>24</v>
      </c>
      <c r="L239" s="6" t="s">
        <v>17</v>
      </c>
      <c r="M239" s="6" t="str">
        <f>IF(Table1[[#This Row],[Expense subgroup]]="", "Revenue", "")</f>
        <v/>
      </c>
      <c r="N239" s="6" t="str">
        <f>IF(Table1[[#This Row],[Expense subgroup]]&lt;&gt;"", "Expense","")</f>
        <v>Expense</v>
      </c>
    </row>
    <row r="240" spans="1:14" x14ac:dyDescent="0.3">
      <c r="A240" s="6">
        <v>2023</v>
      </c>
      <c r="B240" s="6" t="s">
        <v>32</v>
      </c>
      <c r="C240" s="6" t="str">
        <f t="shared" si="3"/>
        <v>1st Quarter</v>
      </c>
      <c r="D240" s="6">
        <v>1</v>
      </c>
      <c r="E240" s="7">
        <v>45016</v>
      </c>
      <c r="F240" s="7" t="str">
        <f>TEXT(Table1[[#This Row],[Date]],"DD")</f>
        <v>31</v>
      </c>
      <c r="G240" s="7" t="str">
        <f>TEXT(Table1[[#This Row],[Date]],"DDDD")</f>
        <v>Friday</v>
      </c>
      <c r="H240" s="6" t="s">
        <v>29</v>
      </c>
      <c r="I240" s="6">
        <v>19500</v>
      </c>
      <c r="K240" s="6" t="s">
        <v>14</v>
      </c>
      <c r="L240" s="6" t="s">
        <v>12</v>
      </c>
      <c r="M240" s="6" t="str">
        <f>IF(Table1[[#This Row],[Expense subgroup]]="", "Revenue", "")</f>
        <v>Revenue</v>
      </c>
      <c r="N240" s="6" t="str">
        <f>IF(Table1[[#This Row],[Expense subgroup]]&lt;&gt;"", "Expense","")</f>
        <v/>
      </c>
    </row>
    <row r="241" spans="1:14" x14ac:dyDescent="0.3">
      <c r="A241" s="6">
        <v>2023</v>
      </c>
      <c r="B241" s="6" t="s">
        <v>32</v>
      </c>
      <c r="C241" s="6" t="str">
        <f t="shared" si="3"/>
        <v>1st Quarter</v>
      </c>
      <c r="D241" s="6">
        <v>1</v>
      </c>
      <c r="E241" s="7">
        <v>45016</v>
      </c>
      <c r="F241" s="7" t="str">
        <f>TEXT(Table1[[#This Row],[Date]],"DD")</f>
        <v>31</v>
      </c>
      <c r="G241" s="7" t="str">
        <f>TEXT(Table1[[#This Row],[Date]],"DDDD")</f>
        <v>Friday</v>
      </c>
      <c r="H241" s="6" t="s">
        <v>29</v>
      </c>
      <c r="I241" s="6">
        <v>-37000</v>
      </c>
      <c r="J241" s="6" t="s">
        <v>28</v>
      </c>
      <c r="K241" s="6" t="s">
        <v>28</v>
      </c>
      <c r="L241" s="6" t="s">
        <v>17</v>
      </c>
      <c r="M241" s="6" t="str">
        <f>IF(Table1[[#This Row],[Expense subgroup]]="", "Revenue", "")</f>
        <v/>
      </c>
      <c r="N241" s="6" t="str">
        <f>IF(Table1[[#This Row],[Expense subgroup]]&lt;&gt;"", "Expense","")</f>
        <v>Expense</v>
      </c>
    </row>
    <row r="242" spans="1:14" x14ac:dyDescent="0.3">
      <c r="A242" s="6">
        <v>2023</v>
      </c>
      <c r="B242" s="6" t="s">
        <v>33</v>
      </c>
      <c r="C242" s="6" t="str">
        <f t="shared" si="3"/>
        <v>2nd Quarter</v>
      </c>
      <c r="D242" s="6">
        <v>1</v>
      </c>
      <c r="E242" s="7">
        <v>45046</v>
      </c>
      <c r="F242" s="7" t="str">
        <f>TEXT(Table1[[#This Row],[Date]],"DD")</f>
        <v>30</v>
      </c>
      <c r="G242" s="7" t="str">
        <f>TEXT(Table1[[#This Row],[Date]],"DDDD")</f>
        <v>Sunday</v>
      </c>
      <c r="H242" s="6" t="s">
        <v>29</v>
      </c>
      <c r="I242" s="6">
        <v>490000</v>
      </c>
      <c r="K242" s="6" t="s">
        <v>11</v>
      </c>
      <c r="L242" s="6" t="s">
        <v>12</v>
      </c>
      <c r="M242" s="6" t="str">
        <f>IF(Table1[[#This Row],[Expense subgroup]]="", "Revenue", "")</f>
        <v>Revenue</v>
      </c>
      <c r="N242" s="6" t="str">
        <f>IF(Table1[[#This Row],[Expense subgroup]]&lt;&gt;"", "Expense","")</f>
        <v/>
      </c>
    </row>
    <row r="243" spans="1:14" x14ac:dyDescent="0.3">
      <c r="A243" s="6">
        <v>2023</v>
      </c>
      <c r="B243" s="6" t="s">
        <v>33</v>
      </c>
      <c r="C243" s="6" t="str">
        <f t="shared" si="3"/>
        <v>2nd Quarter</v>
      </c>
      <c r="D243" s="6">
        <v>1</v>
      </c>
      <c r="E243" s="7">
        <v>45046</v>
      </c>
      <c r="F243" s="7" t="str">
        <f>TEXT(Table1[[#This Row],[Date]],"DD")</f>
        <v>30</v>
      </c>
      <c r="G243" s="7" t="str">
        <f>TEXT(Table1[[#This Row],[Date]],"DDDD")</f>
        <v>Sunday</v>
      </c>
      <c r="H243" s="6" t="s">
        <v>29</v>
      </c>
      <c r="I243" s="6">
        <v>30000</v>
      </c>
      <c r="K243" s="6" t="s">
        <v>14</v>
      </c>
      <c r="L243" s="6" t="s">
        <v>12</v>
      </c>
      <c r="M243" s="6" t="str">
        <f>IF(Table1[[#This Row],[Expense subgroup]]="", "Revenue", "")</f>
        <v>Revenue</v>
      </c>
      <c r="N243" s="6" t="str">
        <f>IF(Table1[[#This Row],[Expense subgroup]]&lt;&gt;"", "Expense","")</f>
        <v/>
      </c>
    </row>
    <row r="244" spans="1:14" x14ac:dyDescent="0.3">
      <c r="A244" s="6">
        <v>2023</v>
      </c>
      <c r="B244" s="6" t="s">
        <v>33</v>
      </c>
      <c r="C244" s="6" t="str">
        <f t="shared" si="3"/>
        <v>2nd Quarter</v>
      </c>
      <c r="D244" s="6">
        <v>1</v>
      </c>
      <c r="E244" s="7">
        <v>45046</v>
      </c>
      <c r="F244" s="7" t="str">
        <f>TEXT(Table1[[#This Row],[Date]],"DD")</f>
        <v>30</v>
      </c>
      <c r="G244" s="7" t="str">
        <f>TEXT(Table1[[#This Row],[Date]],"DDDD")</f>
        <v>Sunday</v>
      </c>
      <c r="H244" s="6" t="s">
        <v>29</v>
      </c>
      <c r="I244" s="6">
        <v>-27000</v>
      </c>
      <c r="J244" s="6" t="s">
        <v>15</v>
      </c>
      <c r="K244" s="6" t="s">
        <v>16</v>
      </c>
      <c r="L244" s="6" t="s">
        <v>17</v>
      </c>
      <c r="M244" s="6" t="str">
        <f>IF(Table1[[#This Row],[Expense subgroup]]="", "Revenue", "")</f>
        <v/>
      </c>
      <c r="N244" s="6" t="str">
        <f>IF(Table1[[#This Row],[Expense subgroup]]&lt;&gt;"", "Expense","")</f>
        <v>Expense</v>
      </c>
    </row>
    <row r="245" spans="1:14" x14ac:dyDescent="0.3">
      <c r="A245" s="6">
        <v>2023</v>
      </c>
      <c r="B245" s="6" t="s">
        <v>33</v>
      </c>
      <c r="C245" s="6" t="str">
        <f t="shared" si="3"/>
        <v>2nd Quarter</v>
      </c>
      <c r="D245" s="6">
        <v>1</v>
      </c>
      <c r="E245" s="7">
        <v>45046</v>
      </c>
      <c r="F245" s="7" t="str">
        <f>TEXT(Table1[[#This Row],[Date]],"DD")</f>
        <v>30</v>
      </c>
      <c r="G245" s="7" t="str">
        <f>TEXT(Table1[[#This Row],[Date]],"DDDD")</f>
        <v>Sunday</v>
      </c>
      <c r="H245" s="6" t="s">
        <v>29</v>
      </c>
      <c r="I245" s="6">
        <v>-54000</v>
      </c>
      <c r="J245" s="6" t="s">
        <v>18</v>
      </c>
      <c r="K245" s="6" t="s">
        <v>16</v>
      </c>
      <c r="L245" s="6" t="s">
        <v>17</v>
      </c>
      <c r="M245" s="6" t="str">
        <f>IF(Table1[[#This Row],[Expense subgroup]]="", "Revenue", "")</f>
        <v/>
      </c>
      <c r="N245" s="6" t="str">
        <f>IF(Table1[[#This Row],[Expense subgroup]]&lt;&gt;"", "Expense","")</f>
        <v>Expense</v>
      </c>
    </row>
    <row r="246" spans="1:14" x14ac:dyDescent="0.3">
      <c r="A246" s="6">
        <v>2023</v>
      </c>
      <c r="B246" s="6" t="s">
        <v>33</v>
      </c>
      <c r="C246" s="6" t="str">
        <f t="shared" si="3"/>
        <v>2nd Quarter</v>
      </c>
      <c r="D246" s="6">
        <v>1</v>
      </c>
      <c r="E246" s="7">
        <v>45046</v>
      </c>
      <c r="F246" s="7" t="str">
        <f>TEXT(Table1[[#This Row],[Date]],"DD")</f>
        <v>30</v>
      </c>
      <c r="G246" s="7" t="str">
        <f>TEXT(Table1[[#This Row],[Date]],"DDDD")</f>
        <v>Sunday</v>
      </c>
      <c r="H246" s="6" t="s">
        <v>29</v>
      </c>
      <c r="I246" s="6">
        <v>-30000</v>
      </c>
      <c r="J246" s="6" t="s">
        <v>19</v>
      </c>
      <c r="K246" s="6" t="s">
        <v>16</v>
      </c>
      <c r="L246" s="6" t="s">
        <v>17</v>
      </c>
      <c r="M246" s="6" t="str">
        <f>IF(Table1[[#This Row],[Expense subgroup]]="", "Revenue", "")</f>
        <v/>
      </c>
      <c r="N246" s="6" t="str">
        <f>IF(Table1[[#This Row],[Expense subgroup]]&lt;&gt;"", "Expense","")</f>
        <v>Expense</v>
      </c>
    </row>
    <row r="247" spans="1:14" x14ac:dyDescent="0.3">
      <c r="A247" s="6">
        <v>2023</v>
      </c>
      <c r="B247" s="6" t="s">
        <v>33</v>
      </c>
      <c r="C247" s="6" t="str">
        <f t="shared" si="3"/>
        <v>2nd Quarter</v>
      </c>
      <c r="D247" s="6">
        <v>1</v>
      </c>
      <c r="E247" s="7">
        <v>45046</v>
      </c>
      <c r="F247" s="7" t="str">
        <f>TEXT(Table1[[#This Row],[Date]],"DD")</f>
        <v>30</v>
      </c>
      <c r="G247" s="7" t="str">
        <f>TEXT(Table1[[#This Row],[Date]],"DDDD")</f>
        <v>Sunday</v>
      </c>
      <c r="H247" s="6" t="s">
        <v>29</v>
      </c>
      <c r="I247" s="6">
        <v>-60000</v>
      </c>
      <c r="J247" s="6" t="s">
        <v>20</v>
      </c>
      <c r="K247" s="6" t="s">
        <v>16</v>
      </c>
      <c r="L247" s="6" t="s">
        <v>17</v>
      </c>
      <c r="M247" s="6" t="str">
        <f>IF(Table1[[#This Row],[Expense subgroup]]="", "Revenue", "")</f>
        <v/>
      </c>
      <c r="N247" s="6" t="str">
        <f>IF(Table1[[#This Row],[Expense subgroup]]&lt;&gt;"", "Expense","")</f>
        <v>Expense</v>
      </c>
    </row>
    <row r="248" spans="1:14" x14ac:dyDescent="0.3">
      <c r="A248" s="6">
        <v>2023</v>
      </c>
      <c r="B248" s="6" t="s">
        <v>33</v>
      </c>
      <c r="C248" s="6" t="str">
        <f t="shared" si="3"/>
        <v>2nd Quarter</v>
      </c>
      <c r="D248" s="6">
        <v>1</v>
      </c>
      <c r="E248" s="7">
        <v>45046</v>
      </c>
      <c r="F248" s="7" t="str">
        <f>TEXT(Table1[[#This Row],[Date]],"DD")</f>
        <v>30</v>
      </c>
      <c r="G248" s="7" t="str">
        <f>TEXT(Table1[[#This Row],[Date]],"DDDD")</f>
        <v>Sunday</v>
      </c>
      <c r="H248" s="6" t="s">
        <v>29</v>
      </c>
      <c r="I248" s="6">
        <v>-10000</v>
      </c>
      <c r="J248" s="6" t="s">
        <v>21</v>
      </c>
      <c r="K248" s="6" t="s">
        <v>16</v>
      </c>
      <c r="L248" s="6" t="s">
        <v>17</v>
      </c>
      <c r="M248" s="6" t="str">
        <f>IF(Table1[[#This Row],[Expense subgroup]]="", "Revenue", "")</f>
        <v/>
      </c>
      <c r="N248" s="6" t="str">
        <f>IF(Table1[[#This Row],[Expense subgroup]]&lt;&gt;"", "Expense","")</f>
        <v>Expense</v>
      </c>
    </row>
    <row r="249" spans="1:14" x14ac:dyDescent="0.3">
      <c r="A249" s="6">
        <v>2023</v>
      </c>
      <c r="B249" s="6" t="s">
        <v>33</v>
      </c>
      <c r="C249" s="6" t="str">
        <f t="shared" si="3"/>
        <v>2nd Quarter</v>
      </c>
      <c r="D249" s="6">
        <v>1</v>
      </c>
      <c r="E249" s="7">
        <v>45046</v>
      </c>
      <c r="F249" s="7" t="str">
        <f>TEXT(Table1[[#This Row],[Date]],"DD")</f>
        <v>30</v>
      </c>
      <c r="G249" s="7" t="str">
        <f>TEXT(Table1[[#This Row],[Date]],"DDDD")</f>
        <v>Sunday</v>
      </c>
      <c r="H249" s="6" t="s">
        <v>29</v>
      </c>
      <c r="I249" s="6">
        <v>-5400</v>
      </c>
      <c r="J249" s="6" t="s">
        <v>22</v>
      </c>
      <c r="K249" s="6" t="s">
        <v>16</v>
      </c>
      <c r="L249" s="6" t="s">
        <v>17</v>
      </c>
      <c r="M249" s="6" t="str">
        <f>IF(Table1[[#This Row],[Expense subgroup]]="", "Revenue", "")</f>
        <v/>
      </c>
      <c r="N249" s="6" t="str">
        <f>IF(Table1[[#This Row],[Expense subgroup]]&lt;&gt;"", "Expense","")</f>
        <v>Expense</v>
      </c>
    </row>
    <row r="250" spans="1:14" x14ac:dyDescent="0.3">
      <c r="A250" s="6">
        <v>2023</v>
      </c>
      <c r="B250" s="6" t="s">
        <v>33</v>
      </c>
      <c r="C250" s="6" t="str">
        <f t="shared" si="3"/>
        <v>2nd Quarter</v>
      </c>
      <c r="D250" s="6">
        <v>1</v>
      </c>
      <c r="E250" s="7">
        <v>45046</v>
      </c>
      <c r="F250" s="7" t="str">
        <f>TEXT(Table1[[#This Row],[Date]],"DD")</f>
        <v>30</v>
      </c>
      <c r="G250" s="7" t="str">
        <f>TEXT(Table1[[#This Row],[Date]],"DDDD")</f>
        <v>Sunday</v>
      </c>
      <c r="H250" s="6" t="s">
        <v>29</v>
      </c>
      <c r="I250" s="6">
        <v>-25000</v>
      </c>
      <c r="J250" s="6" t="s">
        <v>23</v>
      </c>
      <c r="K250" s="6" t="s">
        <v>24</v>
      </c>
      <c r="L250" s="6" t="s">
        <v>17</v>
      </c>
      <c r="M250" s="6" t="str">
        <f>IF(Table1[[#This Row],[Expense subgroup]]="", "Revenue", "")</f>
        <v/>
      </c>
      <c r="N250" s="6" t="str">
        <f>IF(Table1[[#This Row],[Expense subgroup]]&lt;&gt;"", "Expense","")</f>
        <v>Expense</v>
      </c>
    </row>
    <row r="251" spans="1:14" x14ac:dyDescent="0.3">
      <c r="A251" s="6">
        <v>2023</v>
      </c>
      <c r="B251" s="6" t="s">
        <v>33</v>
      </c>
      <c r="C251" s="6" t="str">
        <f t="shared" si="3"/>
        <v>2nd Quarter</v>
      </c>
      <c r="D251" s="6">
        <v>1</v>
      </c>
      <c r="E251" s="7">
        <v>45046</v>
      </c>
      <c r="F251" s="7" t="str">
        <f>TEXT(Table1[[#This Row],[Date]],"DD")</f>
        <v>30</v>
      </c>
      <c r="G251" s="7" t="str">
        <f>TEXT(Table1[[#This Row],[Date]],"DDDD")</f>
        <v>Sunday</v>
      </c>
      <c r="H251" s="6" t="s">
        <v>29</v>
      </c>
      <c r="I251" s="6">
        <v>-3600</v>
      </c>
      <c r="J251" s="6" t="s">
        <v>25</v>
      </c>
      <c r="K251" s="6" t="s">
        <v>24</v>
      </c>
      <c r="L251" s="6" t="s">
        <v>17</v>
      </c>
      <c r="M251" s="6" t="str">
        <f>IF(Table1[[#This Row],[Expense subgroup]]="", "Revenue", "")</f>
        <v/>
      </c>
      <c r="N251" s="6" t="str">
        <f>IF(Table1[[#This Row],[Expense subgroup]]&lt;&gt;"", "Expense","")</f>
        <v>Expense</v>
      </c>
    </row>
    <row r="252" spans="1:14" x14ac:dyDescent="0.3">
      <c r="A252" s="6">
        <v>2023</v>
      </c>
      <c r="B252" s="6" t="s">
        <v>33</v>
      </c>
      <c r="C252" s="6" t="str">
        <f t="shared" si="3"/>
        <v>2nd Quarter</v>
      </c>
      <c r="D252" s="6">
        <v>1</v>
      </c>
      <c r="E252" s="7">
        <v>45046</v>
      </c>
      <c r="F252" s="7" t="str">
        <f>TEXT(Table1[[#This Row],[Date]],"DD")</f>
        <v>30</v>
      </c>
      <c r="G252" s="7" t="str">
        <f>TEXT(Table1[[#This Row],[Date]],"DDDD")</f>
        <v>Sunday</v>
      </c>
      <c r="H252" s="6" t="s">
        <v>29</v>
      </c>
      <c r="I252" s="6">
        <v>-9000</v>
      </c>
      <c r="J252" s="6" t="s">
        <v>26</v>
      </c>
      <c r="K252" s="6" t="s">
        <v>24</v>
      </c>
      <c r="L252" s="6" t="s">
        <v>17</v>
      </c>
      <c r="M252" s="6" t="str">
        <f>IF(Table1[[#This Row],[Expense subgroup]]="", "Revenue", "")</f>
        <v/>
      </c>
      <c r="N252" s="6" t="str">
        <f>IF(Table1[[#This Row],[Expense subgroup]]&lt;&gt;"", "Expense","")</f>
        <v>Expense</v>
      </c>
    </row>
    <row r="253" spans="1:14" x14ac:dyDescent="0.3">
      <c r="A253" s="6">
        <v>2023</v>
      </c>
      <c r="B253" s="6" t="s">
        <v>33</v>
      </c>
      <c r="C253" s="6" t="str">
        <f t="shared" si="3"/>
        <v>2nd Quarter</v>
      </c>
      <c r="D253" s="6">
        <v>1</v>
      </c>
      <c r="E253" s="7">
        <v>45046</v>
      </c>
      <c r="F253" s="7" t="str">
        <f>TEXT(Table1[[#This Row],[Date]],"DD")</f>
        <v>30</v>
      </c>
      <c r="G253" s="7" t="str">
        <f>TEXT(Table1[[#This Row],[Date]],"DDDD")</f>
        <v>Sunday</v>
      </c>
      <c r="H253" s="6" t="s">
        <v>29</v>
      </c>
      <c r="I253" s="6">
        <v>-10800</v>
      </c>
      <c r="J253" s="6" t="s">
        <v>11</v>
      </c>
      <c r="K253" s="6" t="s">
        <v>24</v>
      </c>
      <c r="L253" s="6" t="s">
        <v>17</v>
      </c>
      <c r="M253" s="6" t="str">
        <f>IF(Table1[[#This Row],[Expense subgroup]]="", "Revenue", "")</f>
        <v/>
      </c>
      <c r="N253" s="6" t="str">
        <f>IF(Table1[[#This Row],[Expense subgroup]]&lt;&gt;"", "Expense","")</f>
        <v>Expense</v>
      </c>
    </row>
    <row r="254" spans="1:14" x14ac:dyDescent="0.3">
      <c r="A254" s="6">
        <v>2023</v>
      </c>
      <c r="B254" s="6" t="s">
        <v>33</v>
      </c>
      <c r="C254" s="6" t="str">
        <f t="shared" si="3"/>
        <v>2nd Quarter</v>
      </c>
      <c r="D254" s="6">
        <v>1</v>
      </c>
      <c r="E254" s="7">
        <v>45046</v>
      </c>
      <c r="F254" s="7" t="str">
        <f>TEXT(Table1[[#This Row],[Date]],"DD")</f>
        <v>30</v>
      </c>
      <c r="G254" s="7" t="str">
        <f>TEXT(Table1[[#This Row],[Date]],"DDDD")</f>
        <v>Sunday</v>
      </c>
      <c r="H254" s="6" t="s">
        <v>29</v>
      </c>
      <c r="I254" s="6">
        <v>-180000</v>
      </c>
      <c r="J254" s="6" t="s">
        <v>27</v>
      </c>
      <c r="K254" s="6" t="s">
        <v>24</v>
      </c>
      <c r="L254" s="6" t="s">
        <v>17</v>
      </c>
      <c r="M254" s="6" t="str">
        <f>IF(Table1[[#This Row],[Expense subgroup]]="", "Revenue", "")</f>
        <v/>
      </c>
      <c r="N254" s="6" t="str">
        <f>IF(Table1[[#This Row],[Expense subgroup]]&lt;&gt;"", "Expense","")</f>
        <v>Expense</v>
      </c>
    </row>
    <row r="255" spans="1:14" x14ac:dyDescent="0.3">
      <c r="A255" s="6">
        <v>2023</v>
      </c>
      <c r="B255" s="6" t="s">
        <v>33</v>
      </c>
      <c r="C255" s="6" t="str">
        <f t="shared" si="3"/>
        <v>2nd Quarter</v>
      </c>
      <c r="D255" s="6">
        <v>1</v>
      </c>
      <c r="E255" s="7">
        <v>45046</v>
      </c>
      <c r="F255" s="7" t="str">
        <f>TEXT(Table1[[#This Row],[Date]],"DD")</f>
        <v>30</v>
      </c>
      <c r="G255" s="7" t="str">
        <f>TEXT(Table1[[#This Row],[Date]],"DDDD")</f>
        <v>Sunday</v>
      </c>
      <c r="H255" s="6" t="s">
        <v>29</v>
      </c>
      <c r="I255" s="6">
        <v>-12600</v>
      </c>
      <c r="J255" s="6" t="s">
        <v>22</v>
      </c>
      <c r="K255" s="6" t="s">
        <v>24</v>
      </c>
      <c r="L255" s="6" t="s">
        <v>17</v>
      </c>
      <c r="M255" s="6" t="str">
        <f>IF(Table1[[#This Row],[Expense subgroup]]="", "Revenue", "")</f>
        <v/>
      </c>
      <c r="N255" s="6" t="str">
        <f>IF(Table1[[#This Row],[Expense subgroup]]&lt;&gt;"", "Expense","")</f>
        <v>Expense</v>
      </c>
    </row>
    <row r="256" spans="1:14" x14ac:dyDescent="0.3">
      <c r="A256" s="6">
        <v>2023</v>
      </c>
      <c r="B256" s="6" t="s">
        <v>33</v>
      </c>
      <c r="C256" s="6" t="str">
        <f t="shared" si="3"/>
        <v>2nd Quarter</v>
      </c>
      <c r="D256" s="6">
        <v>1</v>
      </c>
      <c r="E256" s="7">
        <v>45046</v>
      </c>
      <c r="F256" s="7" t="str">
        <f>TEXT(Table1[[#This Row],[Date]],"DD")</f>
        <v>30</v>
      </c>
      <c r="G256" s="7" t="str">
        <f>TEXT(Table1[[#This Row],[Date]],"DDDD")</f>
        <v>Sunday</v>
      </c>
      <c r="H256" s="6" t="s">
        <v>29</v>
      </c>
      <c r="I256" s="6">
        <v>19500</v>
      </c>
      <c r="K256" s="6" t="s">
        <v>14</v>
      </c>
      <c r="L256" s="6" t="s">
        <v>12</v>
      </c>
      <c r="M256" s="6" t="str">
        <f>IF(Table1[[#This Row],[Expense subgroup]]="", "Revenue", "")</f>
        <v>Revenue</v>
      </c>
      <c r="N256" s="6" t="str">
        <f>IF(Table1[[#This Row],[Expense subgroup]]&lt;&gt;"", "Expense","")</f>
        <v/>
      </c>
    </row>
    <row r="257" spans="1:14" x14ac:dyDescent="0.3">
      <c r="A257" s="6">
        <v>2023</v>
      </c>
      <c r="B257" s="6" t="s">
        <v>33</v>
      </c>
      <c r="C257" s="6" t="str">
        <f t="shared" si="3"/>
        <v>2nd Quarter</v>
      </c>
      <c r="D257" s="6">
        <v>1</v>
      </c>
      <c r="E257" s="7">
        <v>45046</v>
      </c>
      <c r="F257" s="7" t="str">
        <f>TEXT(Table1[[#This Row],[Date]],"DD")</f>
        <v>30</v>
      </c>
      <c r="G257" s="7" t="str">
        <f>TEXT(Table1[[#This Row],[Date]],"DDDD")</f>
        <v>Sunday</v>
      </c>
      <c r="H257" s="6" t="s">
        <v>29</v>
      </c>
      <c r="I257" s="6">
        <v>-27200</v>
      </c>
      <c r="J257" s="6" t="s">
        <v>28</v>
      </c>
      <c r="K257" s="6" t="s">
        <v>28</v>
      </c>
      <c r="L257" s="6" t="s">
        <v>17</v>
      </c>
      <c r="M257" s="6" t="str">
        <f>IF(Table1[[#This Row],[Expense subgroup]]="", "Revenue", "")</f>
        <v/>
      </c>
      <c r="N257" s="6" t="str">
        <f>IF(Table1[[#This Row],[Expense subgroup]]&lt;&gt;"", "Expense","")</f>
        <v>Expense</v>
      </c>
    </row>
    <row r="258" spans="1:14" x14ac:dyDescent="0.3">
      <c r="A258" s="6">
        <v>2023</v>
      </c>
      <c r="B258" s="6" t="s">
        <v>9</v>
      </c>
      <c r="C258" s="6" t="str">
        <f t="shared" si="3"/>
        <v>1st Quarter</v>
      </c>
      <c r="D258" s="6">
        <v>1</v>
      </c>
      <c r="E258" s="7">
        <v>44957</v>
      </c>
      <c r="F258" s="7" t="str">
        <f>TEXT(Table1[[#This Row],[Date]],"DD")</f>
        <v>31</v>
      </c>
      <c r="G258" s="7" t="str">
        <f>TEXT(Table1[[#This Row],[Date]],"DDDD")</f>
        <v>Tuesday</v>
      </c>
      <c r="H258" s="6" t="s">
        <v>29</v>
      </c>
      <c r="I258" s="6">
        <v>288000</v>
      </c>
      <c r="K258" s="6" t="s">
        <v>13</v>
      </c>
      <c r="L258" s="6" t="s">
        <v>12</v>
      </c>
      <c r="M258" s="6" t="str">
        <f>IF(Table1[[#This Row],[Expense subgroup]]="", "Revenue", "")</f>
        <v>Revenue</v>
      </c>
      <c r="N258" s="6" t="str">
        <f>IF(Table1[[#This Row],[Expense subgroup]]&lt;&gt;"", "Expense","")</f>
        <v/>
      </c>
    </row>
    <row r="259" spans="1:14" x14ac:dyDescent="0.3">
      <c r="A259" s="6">
        <v>2023</v>
      </c>
      <c r="B259" s="6" t="s">
        <v>34</v>
      </c>
      <c r="C259" s="6" t="str">
        <f t="shared" ref="C259:C322" si="4">IF(B259="January","1st Quarter",IF(B259="February","1st Quarter",IF(B259="March","1st Quarter",IF(B259="April","2nd Quarter",IF(B259="May","2nd Quarter",IF(B259="June","2nd Quarter",IF(B259="July","3rd Quarter",IF(B259= "August","3rd Quarter",IF(B259="September","3rd Quarter", IF(B259="October","4th Quarter",IF(B259="November","4th Quarter",IF(B259="December","4th Quarter"))))))))))))</f>
        <v>2nd Quarter</v>
      </c>
      <c r="D259" s="6">
        <v>1</v>
      </c>
      <c r="E259" s="7">
        <v>45077</v>
      </c>
      <c r="F259" s="7" t="str">
        <f>TEXT(Table1[[#This Row],[Date]],"DD")</f>
        <v>31</v>
      </c>
      <c r="G259" s="7" t="str">
        <f>TEXT(Table1[[#This Row],[Date]],"DDDD")</f>
        <v>Wednesday</v>
      </c>
      <c r="H259" s="6" t="s">
        <v>29</v>
      </c>
      <c r="I259" s="6">
        <v>700000</v>
      </c>
      <c r="K259" s="6" t="s">
        <v>11</v>
      </c>
      <c r="L259" s="6" t="s">
        <v>12</v>
      </c>
      <c r="M259" s="6" t="str">
        <f>IF(Table1[[#This Row],[Expense subgroup]]="", "Revenue", "")</f>
        <v>Revenue</v>
      </c>
      <c r="N259" s="6" t="str">
        <f>IF(Table1[[#This Row],[Expense subgroup]]&lt;&gt;"", "Expense","")</f>
        <v/>
      </c>
    </row>
    <row r="260" spans="1:14" x14ac:dyDescent="0.3">
      <c r="A260" s="6">
        <v>2023</v>
      </c>
      <c r="B260" s="6" t="s">
        <v>31</v>
      </c>
      <c r="C260" s="6" t="str">
        <f t="shared" si="4"/>
        <v>1st Quarter</v>
      </c>
      <c r="D260" s="6">
        <v>1</v>
      </c>
      <c r="E260" s="7">
        <v>44985</v>
      </c>
      <c r="F260" s="7" t="str">
        <f>TEXT(Table1[[#This Row],[Date]],"DD")</f>
        <v>28</v>
      </c>
      <c r="G260" s="7" t="str">
        <f>TEXT(Table1[[#This Row],[Date]],"DDDD")</f>
        <v>Tuesday</v>
      </c>
      <c r="H260" s="6" t="s">
        <v>29</v>
      </c>
      <c r="I260" s="6">
        <v>120000</v>
      </c>
      <c r="K260" s="6" t="s">
        <v>13</v>
      </c>
      <c r="L260" s="6" t="s">
        <v>12</v>
      </c>
      <c r="M260" s="6" t="str">
        <f>IF(Table1[[#This Row],[Expense subgroup]]="", "Revenue", "")</f>
        <v>Revenue</v>
      </c>
      <c r="N260" s="6" t="str">
        <f>IF(Table1[[#This Row],[Expense subgroup]]&lt;&gt;"", "Expense","")</f>
        <v/>
      </c>
    </row>
    <row r="261" spans="1:14" x14ac:dyDescent="0.3">
      <c r="A261" s="6">
        <v>2023</v>
      </c>
      <c r="B261" s="6" t="s">
        <v>34</v>
      </c>
      <c r="C261" s="6" t="str">
        <f t="shared" si="4"/>
        <v>2nd Quarter</v>
      </c>
      <c r="D261" s="6">
        <v>1</v>
      </c>
      <c r="E261" s="7">
        <v>45077</v>
      </c>
      <c r="F261" s="7" t="str">
        <f>TEXT(Table1[[#This Row],[Date]],"DD")</f>
        <v>31</v>
      </c>
      <c r="G261" s="7" t="str">
        <f>TEXT(Table1[[#This Row],[Date]],"DDDD")</f>
        <v>Wednesday</v>
      </c>
      <c r="H261" s="6" t="s">
        <v>29</v>
      </c>
      <c r="I261" s="6">
        <v>19500</v>
      </c>
      <c r="K261" s="6" t="s">
        <v>14</v>
      </c>
      <c r="L261" s="6" t="s">
        <v>12</v>
      </c>
      <c r="M261" s="6" t="str">
        <f>IF(Table1[[#This Row],[Expense subgroup]]="", "Revenue", "")</f>
        <v>Revenue</v>
      </c>
      <c r="N261" s="6" t="str">
        <f>IF(Table1[[#This Row],[Expense subgroup]]&lt;&gt;"", "Expense","")</f>
        <v/>
      </c>
    </row>
    <row r="262" spans="1:14" x14ac:dyDescent="0.3">
      <c r="A262" s="6">
        <v>2023</v>
      </c>
      <c r="B262" s="6" t="s">
        <v>34</v>
      </c>
      <c r="C262" s="6" t="str">
        <f t="shared" si="4"/>
        <v>2nd Quarter</v>
      </c>
      <c r="D262" s="6">
        <v>1</v>
      </c>
      <c r="E262" s="7">
        <v>45077</v>
      </c>
      <c r="F262" s="7" t="str">
        <f>TEXT(Table1[[#This Row],[Date]],"DD")</f>
        <v>31</v>
      </c>
      <c r="G262" s="7" t="str">
        <f>TEXT(Table1[[#This Row],[Date]],"DDDD")</f>
        <v>Wednesday</v>
      </c>
      <c r="H262" s="6" t="s">
        <v>29</v>
      </c>
      <c r="I262" s="6">
        <v>-27000</v>
      </c>
      <c r="J262" s="6" t="s">
        <v>15</v>
      </c>
      <c r="K262" s="6" t="s">
        <v>16</v>
      </c>
      <c r="L262" s="6" t="s">
        <v>17</v>
      </c>
      <c r="M262" s="6" t="str">
        <f>IF(Table1[[#This Row],[Expense subgroup]]="", "Revenue", "")</f>
        <v/>
      </c>
      <c r="N262" s="6" t="str">
        <f>IF(Table1[[#This Row],[Expense subgroup]]&lt;&gt;"", "Expense","")</f>
        <v>Expense</v>
      </c>
    </row>
    <row r="263" spans="1:14" x14ac:dyDescent="0.3">
      <c r="A263" s="6">
        <v>2023</v>
      </c>
      <c r="B263" s="6" t="s">
        <v>34</v>
      </c>
      <c r="C263" s="6" t="str">
        <f t="shared" si="4"/>
        <v>2nd Quarter</v>
      </c>
      <c r="D263" s="6">
        <v>1</v>
      </c>
      <c r="E263" s="7">
        <v>45077</v>
      </c>
      <c r="F263" s="7" t="str">
        <f>TEXT(Table1[[#This Row],[Date]],"DD")</f>
        <v>31</v>
      </c>
      <c r="G263" s="7" t="str">
        <f>TEXT(Table1[[#This Row],[Date]],"DDDD")</f>
        <v>Wednesday</v>
      </c>
      <c r="H263" s="6" t="s">
        <v>29</v>
      </c>
      <c r="I263" s="6">
        <v>-68400</v>
      </c>
      <c r="J263" s="6" t="s">
        <v>18</v>
      </c>
      <c r="K263" s="6" t="s">
        <v>16</v>
      </c>
      <c r="L263" s="6" t="s">
        <v>17</v>
      </c>
      <c r="M263" s="6" t="str">
        <f>IF(Table1[[#This Row],[Expense subgroup]]="", "Revenue", "")</f>
        <v/>
      </c>
      <c r="N263" s="6" t="str">
        <f>IF(Table1[[#This Row],[Expense subgroup]]&lt;&gt;"", "Expense","")</f>
        <v>Expense</v>
      </c>
    </row>
    <row r="264" spans="1:14" x14ac:dyDescent="0.3">
      <c r="A264" s="6">
        <v>2023</v>
      </c>
      <c r="B264" s="6" t="s">
        <v>34</v>
      </c>
      <c r="C264" s="6" t="str">
        <f t="shared" si="4"/>
        <v>2nd Quarter</v>
      </c>
      <c r="D264" s="6">
        <v>1</v>
      </c>
      <c r="E264" s="7">
        <v>45077</v>
      </c>
      <c r="F264" s="7" t="str">
        <f>TEXT(Table1[[#This Row],[Date]],"DD")</f>
        <v>31</v>
      </c>
      <c r="G264" s="7" t="str">
        <f>TEXT(Table1[[#This Row],[Date]],"DDDD")</f>
        <v>Wednesday</v>
      </c>
      <c r="H264" s="6" t="s">
        <v>29</v>
      </c>
      <c r="I264" s="6">
        <v>-50000</v>
      </c>
      <c r="J264" s="6" t="s">
        <v>19</v>
      </c>
      <c r="K264" s="6" t="s">
        <v>16</v>
      </c>
      <c r="L264" s="6" t="s">
        <v>17</v>
      </c>
      <c r="M264" s="6" t="str">
        <f>IF(Table1[[#This Row],[Expense subgroup]]="", "Revenue", "")</f>
        <v/>
      </c>
      <c r="N264" s="6" t="str">
        <f>IF(Table1[[#This Row],[Expense subgroup]]&lt;&gt;"", "Expense","")</f>
        <v>Expense</v>
      </c>
    </row>
    <row r="265" spans="1:14" x14ac:dyDescent="0.3">
      <c r="A265" s="6">
        <v>2023</v>
      </c>
      <c r="B265" s="6" t="s">
        <v>34</v>
      </c>
      <c r="C265" s="6" t="str">
        <f t="shared" si="4"/>
        <v>2nd Quarter</v>
      </c>
      <c r="D265" s="6">
        <v>1</v>
      </c>
      <c r="E265" s="7">
        <v>45077</v>
      </c>
      <c r="F265" s="7" t="str">
        <f>TEXT(Table1[[#This Row],[Date]],"DD")</f>
        <v>31</v>
      </c>
      <c r="G265" s="7" t="str">
        <f>TEXT(Table1[[#This Row],[Date]],"DDDD")</f>
        <v>Wednesday</v>
      </c>
      <c r="H265" s="6" t="s">
        <v>29</v>
      </c>
      <c r="I265" s="6">
        <v>-60000</v>
      </c>
      <c r="J265" s="6" t="s">
        <v>20</v>
      </c>
      <c r="K265" s="6" t="s">
        <v>16</v>
      </c>
      <c r="L265" s="6" t="s">
        <v>17</v>
      </c>
      <c r="M265" s="6" t="str">
        <f>IF(Table1[[#This Row],[Expense subgroup]]="", "Revenue", "")</f>
        <v/>
      </c>
      <c r="N265" s="6" t="str">
        <f>IF(Table1[[#This Row],[Expense subgroup]]&lt;&gt;"", "Expense","")</f>
        <v>Expense</v>
      </c>
    </row>
    <row r="266" spans="1:14" x14ac:dyDescent="0.3">
      <c r="A266" s="6">
        <v>2023</v>
      </c>
      <c r="B266" s="6" t="s">
        <v>34</v>
      </c>
      <c r="C266" s="6" t="str">
        <f t="shared" si="4"/>
        <v>2nd Quarter</v>
      </c>
      <c r="D266" s="6">
        <v>1</v>
      </c>
      <c r="E266" s="7">
        <v>45077</v>
      </c>
      <c r="F266" s="7" t="str">
        <f>TEXT(Table1[[#This Row],[Date]],"DD")</f>
        <v>31</v>
      </c>
      <c r="G266" s="7" t="str">
        <f>TEXT(Table1[[#This Row],[Date]],"DDDD")</f>
        <v>Wednesday</v>
      </c>
      <c r="H266" s="6" t="s">
        <v>29</v>
      </c>
      <c r="I266" s="6">
        <v>-10000</v>
      </c>
      <c r="J266" s="6" t="s">
        <v>21</v>
      </c>
      <c r="K266" s="6" t="s">
        <v>16</v>
      </c>
      <c r="L266" s="6" t="s">
        <v>17</v>
      </c>
      <c r="M266" s="6" t="str">
        <f>IF(Table1[[#This Row],[Expense subgroup]]="", "Revenue", "")</f>
        <v/>
      </c>
      <c r="N266" s="6" t="str">
        <f>IF(Table1[[#This Row],[Expense subgroup]]&lt;&gt;"", "Expense","")</f>
        <v>Expense</v>
      </c>
    </row>
    <row r="267" spans="1:14" x14ac:dyDescent="0.3">
      <c r="A267" s="6">
        <v>2023</v>
      </c>
      <c r="B267" s="6" t="s">
        <v>34</v>
      </c>
      <c r="C267" s="6" t="str">
        <f t="shared" si="4"/>
        <v>2nd Quarter</v>
      </c>
      <c r="D267" s="6">
        <v>1</v>
      </c>
      <c r="E267" s="7">
        <v>45077</v>
      </c>
      <c r="F267" s="7" t="str">
        <f>TEXT(Table1[[#This Row],[Date]],"DD")</f>
        <v>31</v>
      </c>
      <c r="G267" s="7" t="str">
        <f>TEXT(Table1[[#This Row],[Date]],"DDDD")</f>
        <v>Wednesday</v>
      </c>
      <c r="H267" s="6" t="s">
        <v>29</v>
      </c>
      <c r="I267" s="6">
        <v>-7200</v>
      </c>
      <c r="J267" s="6" t="s">
        <v>22</v>
      </c>
      <c r="K267" s="6" t="s">
        <v>16</v>
      </c>
      <c r="L267" s="6" t="s">
        <v>17</v>
      </c>
      <c r="M267" s="6" t="str">
        <f>IF(Table1[[#This Row],[Expense subgroup]]="", "Revenue", "")</f>
        <v/>
      </c>
      <c r="N267" s="6" t="str">
        <f>IF(Table1[[#This Row],[Expense subgroup]]&lt;&gt;"", "Expense","")</f>
        <v>Expense</v>
      </c>
    </row>
    <row r="268" spans="1:14" x14ac:dyDescent="0.3">
      <c r="A268" s="6">
        <v>2023</v>
      </c>
      <c r="B268" s="6" t="s">
        <v>34</v>
      </c>
      <c r="C268" s="6" t="str">
        <f t="shared" si="4"/>
        <v>2nd Quarter</v>
      </c>
      <c r="D268" s="6">
        <v>1</v>
      </c>
      <c r="E268" s="7">
        <v>45077</v>
      </c>
      <c r="F268" s="7" t="str">
        <f>TEXT(Table1[[#This Row],[Date]],"DD")</f>
        <v>31</v>
      </c>
      <c r="G268" s="7" t="str">
        <f>TEXT(Table1[[#This Row],[Date]],"DDDD")</f>
        <v>Wednesday</v>
      </c>
      <c r="H268" s="6" t="s">
        <v>29</v>
      </c>
      <c r="I268" s="6">
        <v>-54000</v>
      </c>
      <c r="J268" s="6" t="s">
        <v>23</v>
      </c>
      <c r="K268" s="6" t="s">
        <v>24</v>
      </c>
      <c r="L268" s="6" t="s">
        <v>17</v>
      </c>
      <c r="M268" s="6" t="str">
        <f>IF(Table1[[#This Row],[Expense subgroup]]="", "Revenue", "")</f>
        <v/>
      </c>
      <c r="N268" s="6" t="str">
        <f>IF(Table1[[#This Row],[Expense subgroup]]&lt;&gt;"", "Expense","")</f>
        <v>Expense</v>
      </c>
    </row>
    <row r="269" spans="1:14" x14ac:dyDescent="0.3">
      <c r="A269" s="6">
        <v>2023</v>
      </c>
      <c r="B269" s="6" t="s">
        <v>34</v>
      </c>
      <c r="C269" s="6" t="str">
        <f t="shared" si="4"/>
        <v>2nd Quarter</v>
      </c>
      <c r="D269" s="6">
        <v>1</v>
      </c>
      <c r="E269" s="7">
        <v>45077</v>
      </c>
      <c r="F269" s="7" t="str">
        <f>TEXT(Table1[[#This Row],[Date]],"DD")</f>
        <v>31</v>
      </c>
      <c r="G269" s="7" t="str">
        <f>TEXT(Table1[[#This Row],[Date]],"DDDD")</f>
        <v>Wednesday</v>
      </c>
      <c r="H269" s="6" t="s">
        <v>29</v>
      </c>
      <c r="I269" s="6">
        <v>-5000</v>
      </c>
      <c r="J269" s="6" t="s">
        <v>25</v>
      </c>
      <c r="K269" s="6" t="s">
        <v>24</v>
      </c>
      <c r="L269" s="6" t="s">
        <v>17</v>
      </c>
      <c r="M269" s="6" t="str">
        <f>IF(Table1[[#This Row],[Expense subgroup]]="", "Revenue", "")</f>
        <v/>
      </c>
      <c r="N269" s="6" t="str">
        <f>IF(Table1[[#This Row],[Expense subgroup]]&lt;&gt;"", "Expense","")</f>
        <v>Expense</v>
      </c>
    </row>
    <row r="270" spans="1:14" x14ac:dyDescent="0.3">
      <c r="A270" s="6">
        <v>2023</v>
      </c>
      <c r="B270" s="6" t="s">
        <v>34</v>
      </c>
      <c r="C270" s="6" t="str">
        <f t="shared" si="4"/>
        <v>2nd Quarter</v>
      </c>
      <c r="D270" s="6">
        <v>1</v>
      </c>
      <c r="E270" s="7">
        <v>45077</v>
      </c>
      <c r="F270" s="7" t="str">
        <f>TEXT(Table1[[#This Row],[Date]],"DD")</f>
        <v>31</v>
      </c>
      <c r="G270" s="7" t="str">
        <f>TEXT(Table1[[#This Row],[Date]],"DDDD")</f>
        <v>Wednesday</v>
      </c>
      <c r="H270" s="6" t="s">
        <v>29</v>
      </c>
      <c r="I270" s="6">
        <v>-14000</v>
      </c>
      <c r="J270" s="6" t="s">
        <v>26</v>
      </c>
      <c r="K270" s="6" t="s">
        <v>24</v>
      </c>
      <c r="L270" s="6" t="s">
        <v>17</v>
      </c>
      <c r="M270" s="6" t="str">
        <f>IF(Table1[[#This Row],[Expense subgroup]]="", "Revenue", "")</f>
        <v/>
      </c>
      <c r="N270" s="6" t="str">
        <f>IF(Table1[[#This Row],[Expense subgroup]]&lt;&gt;"", "Expense","")</f>
        <v>Expense</v>
      </c>
    </row>
    <row r="271" spans="1:14" x14ac:dyDescent="0.3">
      <c r="A271" s="6">
        <v>2023</v>
      </c>
      <c r="B271" s="6" t="s">
        <v>34</v>
      </c>
      <c r="C271" s="6" t="str">
        <f t="shared" si="4"/>
        <v>2nd Quarter</v>
      </c>
      <c r="D271" s="6">
        <v>1</v>
      </c>
      <c r="E271" s="7">
        <v>45077</v>
      </c>
      <c r="F271" s="7" t="str">
        <f>TEXT(Table1[[#This Row],[Date]],"DD")</f>
        <v>31</v>
      </c>
      <c r="G271" s="7" t="str">
        <f>TEXT(Table1[[#This Row],[Date]],"DDDD")</f>
        <v>Wednesday</v>
      </c>
      <c r="H271" s="6" t="s">
        <v>29</v>
      </c>
      <c r="I271" s="6">
        <v>-40000</v>
      </c>
      <c r="J271" s="6" t="s">
        <v>11</v>
      </c>
      <c r="K271" s="6" t="s">
        <v>24</v>
      </c>
      <c r="L271" s="6" t="s">
        <v>17</v>
      </c>
      <c r="M271" s="6" t="str">
        <f>IF(Table1[[#This Row],[Expense subgroup]]="", "Revenue", "")</f>
        <v/>
      </c>
      <c r="N271" s="6" t="str">
        <f>IF(Table1[[#This Row],[Expense subgroup]]&lt;&gt;"", "Expense","")</f>
        <v>Expense</v>
      </c>
    </row>
    <row r="272" spans="1:14" x14ac:dyDescent="0.3">
      <c r="A272" s="6">
        <v>2023</v>
      </c>
      <c r="B272" s="6" t="s">
        <v>34</v>
      </c>
      <c r="C272" s="6" t="str">
        <f t="shared" si="4"/>
        <v>2nd Quarter</v>
      </c>
      <c r="D272" s="6">
        <v>1</v>
      </c>
      <c r="E272" s="7">
        <v>45077</v>
      </c>
      <c r="F272" s="7" t="str">
        <f>TEXT(Table1[[#This Row],[Date]],"DD")</f>
        <v>31</v>
      </c>
      <c r="G272" s="7" t="str">
        <f>TEXT(Table1[[#This Row],[Date]],"DDDD")</f>
        <v>Wednesday</v>
      </c>
      <c r="H272" s="6" t="s">
        <v>29</v>
      </c>
      <c r="I272" s="6">
        <v>-234000</v>
      </c>
      <c r="J272" s="6" t="s">
        <v>27</v>
      </c>
      <c r="K272" s="6" t="s">
        <v>24</v>
      </c>
      <c r="L272" s="6" t="s">
        <v>17</v>
      </c>
      <c r="M272" s="6" t="str">
        <f>IF(Table1[[#This Row],[Expense subgroup]]="", "Revenue", "")</f>
        <v/>
      </c>
      <c r="N272" s="6" t="str">
        <f>IF(Table1[[#This Row],[Expense subgroup]]&lt;&gt;"", "Expense","")</f>
        <v>Expense</v>
      </c>
    </row>
    <row r="273" spans="1:14" x14ac:dyDescent="0.3">
      <c r="A273" s="6">
        <v>2023</v>
      </c>
      <c r="B273" s="6" t="s">
        <v>34</v>
      </c>
      <c r="C273" s="6" t="str">
        <f t="shared" si="4"/>
        <v>2nd Quarter</v>
      </c>
      <c r="D273" s="6">
        <v>1</v>
      </c>
      <c r="E273" s="7">
        <v>45077</v>
      </c>
      <c r="F273" s="7" t="str">
        <f>TEXT(Table1[[#This Row],[Date]],"DD")</f>
        <v>31</v>
      </c>
      <c r="G273" s="7" t="str">
        <f>TEXT(Table1[[#This Row],[Date]],"DDDD")</f>
        <v>Wednesday</v>
      </c>
      <c r="H273" s="6" t="s">
        <v>29</v>
      </c>
      <c r="I273" s="6">
        <v>-12600</v>
      </c>
      <c r="J273" s="6" t="s">
        <v>22</v>
      </c>
      <c r="K273" s="6" t="s">
        <v>24</v>
      </c>
      <c r="L273" s="6" t="s">
        <v>17</v>
      </c>
      <c r="M273" s="6" t="str">
        <f>IF(Table1[[#This Row],[Expense subgroup]]="", "Revenue", "")</f>
        <v/>
      </c>
      <c r="N273" s="6" t="str">
        <f>IF(Table1[[#This Row],[Expense subgroup]]&lt;&gt;"", "Expense","")</f>
        <v>Expense</v>
      </c>
    </row>
    <row r="274" spans="1:14" x14ac:dyDescent="0.3">
      <c r="A274" s="6">
        <v>2023</v>
      </c>
      <c r="B274" s="6" t="s">
        <v>34</v>
      </c>
      <c r="C274" s="6" t="str">
        <f t="shared" si="4"/>
        <v>2nd Quarter</v>
      </c>
      <c r="D274" s="6">
        <v>1</v>
      </c>
      <c r="E274" s="7">
        <v>45077</v>
      </c>
      <c r="F274" s="7" t="str">
        <f>TEXT(Table1[[#This Row],[Date]],"DD")</f>
        <v>31</v>
      </c>
      <c r="G274" s="7" t="str">
        <f>TEXT(Table1[[#This Row],[Date]],"DDDD")</f>
        <v>Wednesday</v>
      </c>
      <c r="H274" s="6" t="s">
        <v>29</v>
      </c>
      <c r="I274" s="6">
        <v>-41800</v>
      </c>
      <c r="J274" s="6" t="s">
        <v>28</v>
      </c>
      <c r="K274" s="6" t="s">
        <v>28</v>
      </c>
      <c r="L274" s="6" t="s">
        <v>17</v>
      </c>
      <c r="M274" s="6" t="str">
        <f>IF(Table1[[#This Row],[Expense subgroup]]="", "Revenue", "")</f>
        <v/>
      </c>
      <c r="N274" s="6" t="str">
        <f>IF(Table1[[#This Row],[Expense subgroup]]&lt;&gt;"", "Expense","")</f>
        <v>Expense</v>
      </c>
    </row>
    <row r="275" spans="1:14" x14ac:dyDescent="0.3">
      <c r="A275" s="6">
        <v>2023</v>
      </c>
      <c r="B275" s="6" t="s">
        <v>32</v>
      </c>
      <c r="C275" s="6" t="str">
        <f t="shared" si="4"/>
        <v>1st Quarter</v>
      </c>
      <c r="D275" s="6">
        <v>1</v>
      </c>
      <c r="E275" s="7">
        <v>45016</v>
      </c>
      <c r="F275" s="7" t="str">
        <f>TEXT(Table1[[#This Row],[Date]],"DD")</f>
        <v>31</v>
      </c>
      <c r="G275" s="7" t="str">
        <f>TEXT(Table1[[#This Row],[Date]],"DDDD")</f>
        <v>Friday</v>
      </c>
      <c r="H275" s="6" t="s">
        <v>29</v>
      </c>
      <c r="I275" s="6">
        <v>126000</v>
      </c>
      <c r="K275" s="6" t="s">
        <v>13</v>
      </c>
      <c r="L275" s="6" t="s">
        <v>12</v>
      </c>
      <c r="M275" s="6" t="str">
        <f>IF(Table1[[#This Row],[Expense subgroup]]="", "Revenue", "")</f>
        <v>Revenue</v>
      </c>
      <c r="N275" s="6" t="str">
        <f>IF(Table1[[#This Row],[Expense subgroup]]&lt;&gt;"", "Expense","")</f>
        <v/>
      </c>
    </row>
    <row r="276" spans="1:14" x14ac:dyDescent="0.3">
      <c r="A276" s="6">
        <v>2023</v>
      </c>
      <c r="B276" s="6" t="s">
        <v>33</v>
      </c>
      <c r="C276" s="6" t="str">
        <f t="shared" si="4"/>
        <v>2nd Quarter</v>
      </c>
      <c r="D276" s="6">
        <v>1</v>
      </c>
      <c r="E276" s="7">
        <v>45046</v>
      </c>
      <c r="F276" s="7" t="str">
        <f>TEXT(Table1[[#This Row],[Date]],"DD")</f>
        <v>30</v>
      </c>
      <c r="G276" s="7" t="str">
        <f>TEXT(Table1[[#This Row],[Date]],"DDDD")</f>
        <v>Sunday</v>
      </c>
      <c r="H276" s="6" t="s">
        <v>29</v>
      </c>
      <c r="I276" s="6">
        <v>90000</v>
      </c>
      <c r="K276" s="6" t="s">
        <v>13</v>
      </c>
      <c r="L276" s="6" t="s">
        <v>12</v>
      </c>
      <c r="M276" s="6" t="str">
        <f>IF(Table1[[#This Row],[Expense subgroup]]="", "Revenue", "")</f>
        <v>Revenue</v>
      </c>
      <c r="N276" s="6" t="str">
        <f>IF(Table1[[#This Row],[Expense subgroup]]&lt;&gt;"", "Expense","")</f>
        <v/>
      </c>
    </row>
    <row r="277" spans="1:14" x14ac:dyDescent="0.3">
      <c r="A277" s="6">
        <v>2023</v>
      </c>
      <c r="B277" s="6" t="s">
        <v>35</v>
      </c>
      <c r="C277" s="6" t="str">
        <f t="shared" si="4"/>
        <v>2nd Quarter</v>
      </c>
      <c r="D277" s="6">
        <v>1</v>
      </c>
      <c r="E277" s="7">
        <v>45107</v>
      </c>
      <c r="F277" s="7" t="str">
        <f>TEXT(Table1[[#This Row],[Date]],"DD")</f>
        <v>30</v>
      </c>
      <c r="G277" s="7" t="str">
        <f>TEXT(Table1[[#This Row],[Date]],"DDDD")</f>
        <v>Friday</v>
      </c>
      <c r="H277" s="6" t="s">
        <v>29</v>
      </c>
      <c r="I277" s="6">
        <v>600000</v>
      </c>
      <c r="K277" s="6" t="s">
        <v>11</v>
      </c>
      <c r="L277" s="6" t="s">
        <v>12</v>
      </c>
      <c r="M277" s="6" t="str">
        <f>IF(Table1[[#This Row],[Expense subgroup]]="", "Revenue", "")</f>
        <v>Revenue</v>
      </c>
      <c r="N277" s="6" t="str">
        <f>IF(Table1[[#This Row],[Expense subgroup]]&lt;&gt;"", "Expense","")</f>
        <v/>
      </c>
    </row>
    <row r="278" spans="1:14" x14ac:dyDescent="0.3">
      <c r="A278" s="6">
        <v>2023</v>
      </c>
      <c r="B278" s="6" t="s">
        <v>34</v>
      </c>
      <c r="C278" s="6" t="str">
        <f t="shared" si="4"/>
        <v>2nd Quarter</v>
      </c>
      <c r="D278" s="6">
        <v>1</v>
      </c>
      <c r="E278" s="7">
        <v>45077</v>
      </c>
      <c r="F278" s="7" t="str">
        <f>TEXT(Table1[[#This Row],[Date]],"DD")</f>
        <v>31</v>
      </c>
      <c r="G278" s="7" t="str">
        <f>TEXT(Table1[[#This Row],[Date]],"DDDD")</f>
        <v>Wednesday</v>
      </c>
      <c r="H278" s="6" t="s">
        <v>29</v>
      </c>
      <c r="I278" s="6">
        <v>129000</v>
      </c>
      <c r="K278" s="6" t="s">
        <v>13</v>
      </c>
      <c r="L278" s="6" t="s">
        <v>12</v>
      </c>
      <c r="M278" s="6" t="str">
        <f>IF(Table1[[#This Row],[Expense subgroup]]="", "Revenue", "")</f>
        <v>Revenue</v>
      </c>
      <c r="N278" s="6" t="str">
        <f>IF(Table1[[#This Row],[Expense subgroup]]&lt;&gt;"", "Expense","")</f>
        <v/>
      </c>
    </row>
    <row r="279" spans="1:14" x14ac:dyDescent="0.3">
      <c r="A279" s="6">
        <v>2023</v>
      </c>
      <c r="B279" s="6" t="s">
        <v>35</v>
      </c>
      <c r="C279" s="6" t="str">
        <f t="shared" si="4"/>
        <v>2nd Quarter</v>
      </c>
      <c r="D279" s="6">
        <v>1</v>
      </c>
      <c r="E279" s="7">
        <v>45107</v>
      </c>
      <c r="F279" s="7" t="str">
        <f>TEXT(Table1[[#This Row],[Date]],"DD")</f>
        <v>30</v>
      </c>
      <c r="G279" s="7" t="str">
        <f>TEXT(Table1[[#This Row],[Date]],"DDDD")</f>
        <v>Friday</v>
      </c>
      <c r="H279" s="6" t="s">
        <v>29</v>
      </c>
      <c r="I279" s="6">
        <v>19500</v>
      </c>
      <c r="K279" s="6" t="s">
        <v>14</v>
      </c>
      <c r="L279" s="6" t="s">
        <v>12</v>
      </c>
      <c r="M279" s="6" t="str">
        <f>IF(Table1[[#This Row],[Expense subgroup]]="", "Revenue", "")</f>
        <v>Revenue</v>
      </c>
      <c r="N279" s="6" t="str">
        <f>IF(Table1[[#This Row],[Expense subgroup]]&lt;&gt;"", "Expense","")</f>
        <v/>
      </c>
    </row>
    <row r="280" spans="1:14" x14ac:dyDescent="0.3">
      <c r="A280" s="6">
        <v>2023</v>
      </c>
      <c r="B280" s="6" t="s">
        <v>35</v>
      </c>
      <c r="C280" s="6" t="str">
        <f t="shared" si="4"/>
        <v>2nd Quarter</v>
      </c>
      <c r="D280" s="6">
        <v>1</v>
      </c>
      <c r="E280" s="7">
        <v>45107</v>
      </c>
      <c r="F280" s="7" t="str">
        <f>TEXT(Table1[[#This Row],[Date]],"DD")</f>
        <v>30</v>
      </c>
      <c r="G280" s="7" t="str">
        <f>TEXT(Table1[[#This Row],[Date]],"DDDD")</f>
        <v>Friday</v>
      </c>
      <c r="H280" s="6" t="s">
        <v>29</v>
      </c>
      <c r="I280" s="6">
        <v>-27000</v>
      </c>
      <c r="J280" s="6" t="s">
        <v>15</v>
      </c>
      <c r="K280" s="6" t="s">
        <v>16</v>
      </c>
      <c r="L280" s="6" t="s">
        <v>17</v>
      </c>
      <c r="M280" s="6" t="str">
        <f>IF(Table1[[#This Row],[Expense subgroup]]="", "Revenue", "")</f>
        <v/>
      </c>
      <c r="N280" s="6" t="str">
        <f>IF(Table1[[#This Row],[Expense subgroup]]&lt;&gt;"", "Expense","")</f>
        <v>Expense</v>
      </c>
    </row>
    <row r="281" spans="1:14" x14ac:dyDescent="0.3">
      <c r="A281" s="6">
        <v>2023</v>
      </c>
      <c r="B281" s="6" t="s">
        <v>35</v>
      </c>
      <c r="C281" s="6" t="str">
        <f t="shared" si="4"/>
        <v>2nd Quarter</v>
      </c>
      <c r="D281" s="6">
        <v>1</v>
      </c>
      <c r="E281" s="7">
        <v>45107</v>
      </c>
      <c r="F281" s="7" t="str">
        <f>TEXT(Table1[[#This Row],[Date]],"DD")</f>
        <v>30</v>
      </c>
      <c r="G281" s="7" t="str">
        <f>TEXT(Table1[[#This Row],[Date]],"DDDD")</f>
        <v>Friday</v>
      </c>
      <c r="H281" s="6" t="s">
        <v>29</v>
      </c>
      <c r="I281" s="6">
        <v>-68400</v>
      </c>
      <c r="J281" s="6" t="s">
        <v>18</v>
      </c>
      <c r="K281" s="6" t="s">
        <v>16</v>
      </c>
      <c r="L281" s="6" t="s">
        <v>17</v>
      </c>
      <c r="M281" s="6" t="str">
        <f>IF(Table1[[#This Row],[Expense subgroup]]="", "Revenue", "")</f>
        <v/>
      </c>
      <c r="N281" s="6" t="str">
        <f>IF(Table1[[#This Row],[Expense subgroup]]&lt;&gt;"", "Expense","")</f>
        <v>Expense</v>
      </c>
    </row>
    <row r="282" spans="1:14" x14ac:dyDescent="0.3">
      <c r="A282" s="6">
        <v>2023</v>
      </c>
      <c r="B282" s="6" t="s">
        <v>35</v>
      </c>
      <c r="C282" s="6" t="str">
        <f t="shared" si="4"/>
        <v>2nd Quarter</v>
      </c>
      <c r="D282" s="6">
        <v>1</v>
      </c>
      <c r="E282" s="7">
        <v>45107</v>
      </c>
      <c r="F282" s="7" t="str">
        <f>TEXT(Table1[[#This Row],[Date]],"DD")</f>
        <v>30</v>
      </c>
      <c r="G282" s="7" t="str">
        <f>TEXT(Table1[[#This Row],[Date]],"DDDD")</f>
        <v>Friday</v>
      </c>
      <c r="H282" s="6" t="s">
        <v>29</v>
      </c>
      <c r="I282" s="6">
        <v>-50000</v>
      </c>
      <c r="J282" s="6" t="s">
        <v>19</v>
      </c>
      <c r="K282" s="6" t="s">
        <v>16</v>
      </c>
      <c r="L282" s="6" t="s">
        <v>17</v>
      </c>
      <c r="M282" s="6" t="str">
        <f>IF(Table1[[#This Row],[Expense subgroup]]="", "Revenue", "")</f>
        <v/>
      </c>
      <c r="N282" s="6" t="str">
        <f>IF(Table1[[#This Row],[Expense subgroup]]&lt;&gt;"", "Expense","")</f>
        <v>Expense</v>
      </c>
    </row>
    <row r="283" spans="1:14" x14ac:dyDescent="0.3">
      <c r="A283" s="6">
        <v>2023</v>
      </c>
      <c r="B283" s="6" t="s">
        <v>35</v>
      </c>
      <c r="C283" s="6" t="str">
        <f t="shared" si="4"/>
        <v>2nd Quarter</v>
      </c>
      <c r="D283" s="6">
        <v>1</v>
      </c>
      <c r="E283" s="7">
        <v>45107</v>
      </c>
      <c r="F283" s="7" t="str">
        <f>TEXT(Table1[[#This Row],[Date]],"DD")</f>
        <v>30</v>
      </c>
      <c r="G283" s="7" t="str">
        <f>TEXT(Table1[[#This Row],[Date]],"DDDD")</f>
        <v>Friday</v>
      </c>
      <c r="H283" s="6" t="s">
        <v>29</v>
      </c>
      <c r="I283" s="6">
        <v>-60000</v>
      </c>
      <c r="J283" s="6" t="s">
        <v>20</v>
      </c>
      <c r="K283" s="6" t="s">
        <v>16</v>
      </c>
      <c r="L283" s="6" t="s">
        <v>17</v>
      </c>
      <c r="M283" s="6" t="str">
        <f>IF(Table1[[#This Row],[Expense subgroup]]="", "Revenue", "")</f>
        <v/>
      </c>
      <c r="N283" s="6" t="str">
        <f>IF(Table1[[#This Row],[Expense subgroup]]&lt;&gt;"", "Expense","")</f>
        <v>Expense</v>
      </c>
    </row>
    <row r="284" spans="1:14" x14ac:dyDescent="0.3">
      <c r="A284" s="6">
        <v>2023</v>
      </c>
      <c r="B284" s="6" t="s">
        <v>35</v>
      </c>
      <c r="C284" s="6" t="str">
        <f t="shared" si="4"/>
        <v>2nd Quarter</v>
      </c>
      <c r="D284" s="6">
        <v>1</v>
      </c>
      <c r="E284" s="7">
        <v>45107</v>
      </c>
      <c r="F284" s="7" t="str">
        <f>TEXT(Table1[[#This Row],[Date]],"DD")</f>
        <v>30</v>
      </c>
      <c r="G284" s="7" t="str">
        <f>TEXT(Table1[[#This Row],[Date]],"DDDD")</f>
        <v>Friday</v>
      </c>
      <c r="H284" s="6" t="s">
        <v>29</v>
      </c>
      <c r="I284" s="6">
        <v>-10000</v>
      </c>
      <c r="J284" s="6" t="s">
        <v>21</v>
      </c>
      <c r="K284" s="6" t="s">
        <v>16</v>
      </c>
      <c r="L284" s="6" t="s">
        <v>17</v>
      </c>
      <c r="M284" s="6" t="str">
        <f>IF(Table1[[#This Row],[Expense subgroup]]="", "Revenue", "")</f>
        <v/>
      </c>
      <c r="N284" s="6" t="str">
        <f>IF(Table1[[#This Row],[Expense subgroup]]&lt;&gt;"", "Expense","")</f>
        <v>Expense</v>
      </c>
    </row>
    <row r="285" spans="1:14" x14ac:dyDescent="0.3">
      <c r="A285" s="6">
        <v>2023</v>
      </c>
      <c r="B285" s="6" t="s">
        <v>35</v>
      </c>
      <c r="C285" s="6" t="str">
        <f t="shared" si="4"/>
        <v>2nd Quarter</v>
      </c>
      <c r="D285" s="6">
        <v>1</v>
      </c>
      <c r="E285" s="7">
        <v>45107</v>
      </c>
      <c r="F285" s="7" t="str">
        <f>TEXT(Table1[[#This Row],[Date]],"DD")</f>
        <v>30</v>
      </c>
      <c r="G285" s="7" t="str">
        <f>TEXT(Table1[[#This Row],[Date]],"DDDD")</f>
        <v>Friday</v>
      </c>
      <c r="H285" s="6" t="s">
        <v>29</v>
      </c>
      <c r="I285" s="6">
        <v>-5400</v>
      </c>
      <c r="J285" s="6" t="s">
        <v>22</v>
      </c>
      <c r="K285" s="6" t="s">
        <v>16</v>
      </c>
      <c r="L285" s="6" t="s">
        <v>17</v>
      </c>
      <c r="M285" s="6" t="str">
        <f>IF(Table1[[#This Row],[Expense subgroup]]="", "Revenue", "")</f>
        <v/>
      </c>
      <c r="N285" s="6" t="str">
        <f>IF(Table1[[#This Row],[Expense subgroup]]&lt;&gt;"", "Expense","")</f>
        <v>Expense</v>
      </c>
    </row>
    <row r="286" spans="1:14" x14ac:dyDescent="0.3">
      <c r="A286" s="6">
        <v>2023</v>
      </c>
      <c r="B286" s="6" t="s">
        <v>35</v>
      </c>
      <c r="C286" s="6" t="str">
        <f t="shared" si="4"/>
        <v>2nd Quarter</v>
      </c>
      <c r="D286" s="6">
        <v>1</v>
      </c>
      <c r="E286" s="7">
        <v>45107</v>
      </c>
      <c r="F286" s="7" t="str">
        <f>TEXT(Table1[[#This Row],[Date]],"DD")</f>
        <v>30</v>
      </c>
      <c r="G286" s="7" t="str">
        <f>TEXT(Table1[[#This Row],[Date]],"DDDD")</f>
        <v>Friday</v>
      </c>
      <c r="H286" s="6" t="s">
        <v>29</v>
      </c>
      <c r="I286" s="6">
        <v>-54000</v>
      </c>
      <c r="J286" s="6" t="s">
        <v>23</v>
      </c>
      <c r="K286" s="6" t="s">
        <v>24</v>
      </c>
      <c r="L286" s="6" t="s">
        <v>17</v>
      </c>
      <c r="M286" s="6" t="str">
        <f>IF(Table1[[#This Row],[Expense subgroup]]="", "Revenue", "")</f>
        <v/>
      </c>
      <c r="N286" s="6" t="str">
        <f>IF(Table1[[#This Row],[Expense subgroup]]&lt;&gt;"", "Expense","")</f>
        <v>Expense</v>
      </c>
    </row>
    <row r="287" spans="1:14" x14ac:dyDescent="0.3">
      <c r="A287" s="6">
        <v>2023</v>
      </c>
      <c r="B287" s="6" t="s">
        <v>35</v>
      </c>
      <c r="C287" s="6" t="str">
        <f t="shared" si="4"/>
        <v>2nd Quarter</v>
      </c>
      <c r="D287" s="6">
        <v>1</v>
      </c>
      <c r="E287" s="7">
        <v>45107</v>
      </c>
      <c r="F287" s="7" t="str">
        <f>TEXT(Table1[[#This Row],[Date]],"DD")</f>
        <v>30</v>
      </c>
      <c r="G287" s="7" t="str">
        <f>TEXT(Table1[[#This Row],[Date]],"DDDD")</f>
        <v>Friday</v>
      </c>
      <c r="H287" s="6" t="s">
        <v>29</v>
      </c>
      <c r="I287" s="6">
        <v>-5000</v>
      </c>
      <c r="J287" s="6" t="s">
        <v>25</v>
      </c>
      <c r="K287" s="6" t="s">
        <v>24</v>
      </c>
      <c r="L287" s="6" t="s">
        <v>17</v>
      </c>
      <c r="M287" s="6" t="str">
        <f>IF(Table1[[#This Row],[Expense subgroup]]="", "Revenue", "")</f>
        <v/>
      </c>
      <c r="N287" s="6" t="str">
        <f>IF(Table1[[#This Row],[Expense subgroup]]&lt;&gt;"", "Expense","")</f>
        <v>Expense</v>
      </c>
    </row>
    <row r="288" spans="1:14" x14ac:dyDescent="0.3">
      <c r="A288" s="6">
        <v>2023</v>
      </c>
      <c r="B288" s="6" t="s">
        <v>35</v>
      </c>
      <c r="C288" s="6" t="str">
        <f t="shared" si="4"/>
        <v>2nd Quarter</v>
      </c>
      <c r="D288" s="6">
        <v>1</v>
      </c>
      <c r="E288" s="7">
        <v>45107</v>
      </c>
      <c r="F288" s="7" t="str">
        <f>TEXT(Table1[[#This Row],[Date]],"DD")</f>
        <v>30</v>
      </c>
      <c r="G288" s="7" t="str">
        <f>TEXT(Table1[[#This Row],[Date]],"DDDD")</f>
        <v>Friday</v>
      </c>
      <c r="H288" s="6" t="s">
        <v>29</v>
      </c>
      <c r="I288" s="6">
        <v>-13000</v>
      </c>
      <c r="J288" s="6" t="s">
        <v>26</v>
      </c>
      <c r="K288" s="6" t="s">
        <v>24</v>
      </c>
      <c r="L288" s="6" t="s">
        <v>17</v>
      </c>
      <c r="M288" s="6" t="str">
        <f>IF(Table1[[#This Row],[Expense subgroup]]="", "Revenue", "")</f>
        <v/>
      </c>
      <c r="N288" s="6" t="str">
        <f>IF(Table1[[#This Row],[Expense subgroup]]&lt;&gt;"", "Expense","")</f>
        <v>Expense</v>
      </c>
    </row>
    <row r="289" spans="1:14" x14ac:dyDescent="0.3">
      <c r="A289" s="6">
        <v>2023</v>
      </c>
      <c r="B289" s="6" t="s">
        <v>35</v>
      </c>
      <c r="C289" s="6" t="str">
        <f t="shared" si="4"/>
        <v>2nd Quarter</v>
      </c>
      <c r="D289" s="6">
        <v>1</v>
      </c>
      <c r="E289" s="7">
        <v>45107</v>
      </c>
      <c r="F289" s="7" t="str">
        <f>TEXT(Table1[[#This Row],[Date]],"DD")</f>
        <v>30</v>
      </c>
      <c r="G289" s="7" t="str">
        <f>TEXT(Table1[[#This Row],[Date]],"DDDD")</f>
        <v>Friday</v>
      </c>
      <c r="H289" s="6" t="s">
        <v>29</v>
      </c>
      <c r="I289" s="6">
        <v>-35000</v>
      </c>
      <c r="J289" s="6" t="s">
        <v>11</v>
      </c>
      <c r="K289" s="6" t="s">
        <v>24</v>
      </c>
      <c r="L289" s="6" t="s">
        <v>17</v>
      </c>
      <c r="M289" s="6" t="str">
        <f>IF(Table1[[#This Row],[Expense subgroup]]="", "Revenue", "")</f>
        <v/>
      </c>
      <c r="N289" s="6" t="str">
        <f>IF(Table1[[#This Row],[Expense subgroup]]&lt;&gt;"", "Expense","")</f>
        <v>Expense</v>
      </c>
    </row>
    <row r="290" spans="1:14" x14ac:dyDescent="0.3">
      <c r="A290" s="6">
        <v>2023</v>
      </c>
      <c r="B290" s="6" t="s">
        <v>35</v>
      </c>
      <c r="C290" s="6" t="str">
        <f t="shared" si="4"/>
        <v>2nd Quarter</v>
      </c>
      <c r="D290" s="6">
        <v>1</v>
      </c>
      <c r="E290" s="7">
        <v>45107</v>
      </c>
      <c r="F290" s="7" t="str">
        <f>TEXT(Table1[[#This Row],[Date]],"DD")</f>
        <v>30</v>
      </c>
      <c r="G290" s="7" t="str">
        <f>TEXT(Table1[[#This Row],[Date]],"DDDD")</f>
        <v>Friday</v>
      </c>
      <c r="H290" s="6" t="s">
        <v>29</v>
      </c>
      <c r="I290" s="6">
        <v>-234000</v>
      </c>
      <c r="J290" s="6" t="s">
        <v>27</v>
      </c>
      <c r="K290" s="6" t="s">
        <v>24</v>
      </c>
      <c r="L290" s="6" t="s">
        <v>17</v>
      </c>
      <c r="M290" s="6" t="str">
        <f>IF(Table1[[#This Row],[Expense subgroup]]="", "Revenue", "")</f>
        <v/>
      </c>
      <c r="N290" s="6" t="str">
        <f>IF(Table1[[#This Row],[Expense subgroup]]&lt;&gt;"", "Expense","")</f>
        <v>Expense</v>
      </c>
    </row>
    <row r="291" spans="1:14" x14ac:dyDescent="0.3">
      <c r="A291" s="6">
        <v>2023</v>
      </c>
      <c r="B291" s="6" t="s">
        <v>35</v>
      </c>
      <c r="C291" s="6" t="str">
        <f t="shared" si="4"/>
        <v>2nd Quarter</v>
      </c>
      <c r="D291" s="6">
        <v>1</v>
      </c>
      <c r="E291" s="7">
        <v>45107</v>
      </c>
      <c r="F291" s="7" t="str">
        <f>TEXT(Table1[[#This Row],[Date]],"DD")</f>
        <v>30</v>
      </c>
      <c r="G291" s="7" t="str">
        <f>TEXT(Table1[[#This Row],[Date]],"DDDD")</f>
        <v>Friday</v>
      </c>
      <c r="H291" s="6" t="s">
        <v>29</v>
      </c>
      <c r="I291" s="6">
        <v>-12600</v>
      </c>
      <c r="J291" s="6" t="s">
        <v>22</v>
      </c>
      <c r="K291" s="6" t="s">
        <v>24</v>
      </c>
      <c r="L291" s="6" t="s">
        <v>17</v>
      </c>
      <c r="M291" s="6" t="str">
        <f>IF(Table1[[#This Row],[Expense subgroup]]="", "Revenue", "")</f>
        <v/>
      </c>
      <c r="N291" s="6" t="str">
        <f>IF(Table1[[#This Row],[Expense subgroup]]&lt;&gt;"", "Expense","")</f>
        <v>Expense</v>
      </c>
    </row>
    <row r="292" spans="1:14" x14ac:dyDescent="0.3">
      <c r="A292" s="6">
        <v>2023</v>
      </c>
      <c r="B292" s="6" t="s">
        <v>35</v>
      </c>
      <c r="C292" s="6" t="str">
        <f t="shared" si="4"/>
        <v>2nd Quarter</v>
      </c>
      <c r="D292" s="6">
        <v>1</v>
      </c>
      <c r="E292" s="7">
        <v>45107</v>
      </c>
      <c r="F292" s="7" t="str">
        <f>TEXT(Table1[[#This Row],[Date]],"DD")</f>
        <v>30</v>
      </c>
      <c r="G292" s="7" t="str">
        <f>TEXT(Table1[[#This Row],[Date]],"DDDD")</f>
        <v>Friday</v>
      </c>
      <c r="H292" s="6" t="s">
        <v>29</v>
      </c>
      <c r="I292" s="6">
        <v>-21700</v>
      </c>
      <c r="J292" s="6" t="s">
        <v>28</v>
      </c>
      <c r="K292" s="6" t="s">
        <v>28</v>
      </c>
      <c r="L292" s="6" t="s">
        <v>17</v>
      </c>
      <c r="M292" s="6" t="str">
        <f>IF(Table1[[#This Row],[Expense subgroup]]="", "Revenue", "")</f>
        <v/>
      </c>
      <c r="N292" s="6" t="str">
        <f>IF(Table1[[#This Row],[Expense subgroup]]&lt;&gt;"", "Expense","")</f>
        <v>Expense</v>
      </c>
    </row>
    <row r="293" spans="1:14" x14ac:dyDescent="0.3">
      <c r="A293" s="6">
        <v>2023</v>
      </c>
      <c r="B293" s="6" t="s">
        <v>35</v>
      </c>
      <c r="C293" s="6" t="str">
        <f t="shared" si="4"/>
        <v>2nd Quarter</v>
      </c>
      <c r="D293" s="6">
        <v>1</v>
      </c>
      <c r="E293" s="7">
        <v>45107</v>
      </c>
      <c r="F293" s="7" t="str">
        <f>TEXT(Table1[[#This Row],[Date]],"DD")</f>
        <v>30</v>
      </c>
      <c r="G293" s="7" t="str">
        <f>TEXT(Table1[[#This Row],[Date]],"DDDD")</f>
        <v>Friday</v>
      </c>
      <c r="H293" s="6" t="s">
        <v>29</v>
      </c>
      <c r="I293" s="6">
        <v>165000</v>
      </c>
      <c r="K293" s="6" t="s">
        <v>13</v>
      </c>
      <c r="L293" s="6" t="s">
        <v>12</v>
      </c>
      <c r="M293" s="6" t="str">
        <f>IF(Table1[[#This Row],[Expense subgroup]]="", "Revenue", "")</f>
        <v>Revenue</v>
      </c>
      <c r="N293" s="6" t="str">
        <f>IF(Table1[[#This Row],[Expense subgroup]]&lt;&gt;"", "Expense","")</f>
        <v/>
      </c>
    </row>
    <row r="294" spans="1:14" x14ac:dyDescent="0.3">
      <c r="A294" s="6">
        <v>2023</v>
      </c>
      <c r="B294" s="6" t="s">
        <v>36</v>
      </c>
      <c r="C294" s="6" t="str">
        <f t="shared" si="4"/>
        <v>3rd Quarter</v>
      </c>
      <c r="D294" s="6">
        <v>1</v>
      </c>
      <c r="E294" s="7">
        <v>45138</v>
      </c>
      <c r="F294" s="7" t="str">
        <f>TEXT(Table1[[#This Row],[Date]],"DD")</f>
        <v>31</v>
      </c>
      <c r="G294" s="7" t="str">
        <f>TEXT(Table1[[#This Row],[Date]],"DDDD")</f>
        <v>Monday</v>
      </c>
      <c r="H294" s="6" t="s">
        <v>29</v>
      </c>
      <c r="I294" s="6">
        <v>100500</v>
      </c>
      <c r="K294" s="6" t="s">
        <v>13</v>
      </c>
      <c r="L294" s="6" t="s">
        <v>12</v>
      </c>
      <c r="M294" s="6" t="str">
        <f>IF(Table1[[#This Row],[Expense subgroup]]="", "Revenue", "")</f>
        <v>Revenue</v>
      </c>
      <c r="N294" s="6" t="str">
        <f>IF(Table1[[#This Row],[Expense subgroup]]&lt;&gt;"", "Expense","")</f>
        <v/>
      </c>
    </row>
    <row r="295" spans="1:14" x14ac:dyDescent="0.3">
      <c r="A295" s="6">
        <v>2023</v>
      </c>
      <c r="B295" s="6" t="s">
        <v>36</v>
      </c>
      <c r="C295" s="6" t="str">
        <f t="shared" si="4"/>
        <v>3rd Quarter</v>
      </c>
      <c r="D295" s="6">
        <v>1</v>
      </c>
      <c r="E295" s="7">
        <v>45138</v>
      </c>
      <c r="F295" s="7" t="str">
        <f>TEXT(Table1[[#This Row],[Date]],"DD")</f>
        <v>31</v>
      </c>
      <c r="G295" s="7" t="str">
        <f>TEXT(Table1[[#This Row],[Date]],"DDDD")</f>
        <v>Monday</v>
      </c>
      <c r="H295" s="6" t="s">
        <v>29</v>
      </c>
      <c r="I295" s="6">
        <v>600000</v>
      </c>
      <c r="K295" s="6" t="s">
        <v>11</v>
      </c>
      <c r="L295" s="6" t="s">
        <v>12</v>
      </c>
      <c r="M295" s="6" t="str">
        <f>IF(Table1[[#This Row],[Expense subgroup]]="", "Revenue", "")</f>
        <v>Revenue</v>
      </c>
      <c r="N295" s="6" t="str">
        <f>IF(Table1[[#This Row],[Expense subgroup]]&lt;&gt;"", "Expense","")</f>
        <v/>
      </c>
    </row>
    <row r="296" spans="1:14" x14ac:dyDescent="0.3">
      <c r="A296" s="6">
        <v>2023</v>
      </c>
      <c r="B296" s="6" t="s">
        <v>37</v>
      </c>
      <c r="C296" s="6" t="str">
        <f t="shared" si="4"/>
        <v>3rd Quarter</v>
      </c>
      <c r="D296" s="6">
        <v>1</v>
      </c>
      <c r="E296" s="7">
        <v>45169</v>
      </c>
      <c r="F296" s="7" t="str">
        <f>TEXT(Table1[[#This Row],[Date]],"DD")</f>
        <v>31</v>
      </c>
      <c r="G296" s="7" t="str">
        <f>TEXT(Table1[[#This Row],[Date]],"DDDD")</f>
        <v>Thursday</v>
      </c>
      <c r="H296" s="6" t="s">
        <v>29</v>
      </c>
      <c r="I296" s="6">
        <v>60000</v>
      </c>
      <c r="K296" s="6" t="s">
        <v>13</v>
      </c>
      <c r="L296" s="6" t="s">
        <v>12</v>
      </c>
      <c r="M296" s="6" t="str">
        <f>IF(Table1[[#This Row],[Expense subgroup]]="", "Revenue", "")</f>
        <v>Revenue</v>
      </c>
      <c r="N296" s="6" t="str">
        <f>IF(Table1[[#This Row],[Expense subgroup]]&lt;&gt;"", "Expense","")</f>
        <v/>
      </c>
    </row>
    <row r="297" spans="1:14" x14ac:dyDescent="0.3">
      <c r="A297" s="6">
        <v>2023</v>
      </c>
      <c r="B297" s="6" t="s">
        <v>36</v>
      </c>
      <c r="C297" s="6" t="str">
        <f t="shared" si="4"/>
        <v>3rd Quarter</v>
      </c>
      <c r="D297" s="6">
        <v>1</v>
      </c>
      <c r="E297" s="7">
        <v>45138</v>
      </c>
      <c r="F297" s="7" t="str">
        <f>TEXT(Table1[[#This Row],[Date]],"DD")</f>
        <v>31</v>
      </c>
      <c r="G297" s="7" t="str">
        <f>TEXT(Table1[[#This Row],[Date]],"DDDD")</f>
        <v>Monday</v>
      </c>
      <c r="H297" s="6" t="s">
        <v>29</v>
      </c>
      <c r="I297" s="6">
        <v>21000</v>
      </c>
      <c r="K297" s="6" t="s">
        <v>14</v>
      </c>
      <c r="L297" s="6" t="s">
        <v>12</v>
      </c>
      <c r="M297" s="6" t="str">
        <f>IF(Table1[[#This Row],[Expense subgroup]]="", "Revenue", "")</f>
        <v>Revenue</v>
      </c>
      <c r="N297" s="6" t="str">
        <f>IF(Table1[[#This Row],[Expense subgroup]]&lt;&gt;"", "Expense","")</f>
        <v/>
      </c>
    </row>
    <row r="298" spans="1:14" x14ac:dyDescent="0.3">
      <c r="A298" s="6">
        <v>2023</v>
      </c>
      <c r="B298" s="6" t="s">
        <v>36</v>
      </c>
      <c r="C298" s="6" t="str">
        <f t="shared" si="4"/>
        <v>3rd Quarter</v>
      </c>
      <c r="D298" s="6">
        <v>1</v>
      </c>
      <c r="E298" s="7">
        <v>45138</v>
      </c>
      <c r="F298" s="7" t="str">
        <f>TEXT(Table1[[#This Row],[Date]],"DD")</f>
        <v>31</v>
      </c>
      <c r="G298" s="7" t="str">
        <f>TEXT(Table1[[#This Row],[Date]],"DDDD")</f>
        <v>Monday</v>
      </c>
      <c r="H298" s="6" t="s">
        <v>29</v>
      </c>
      <c r="I298" s="6">
        <v>-27000</v>
      </c>
      <c r="J298" s="6" t="s">
        <v>15</v>
      </c>
      <c r="K298" s="6" t="s">
        <v>16</v>
      </c>
      <c r="L298" s="6" t="s">
        <v>17</v>
      </c>
      <c r="M298" s="6" t="str">
        <f>IF(Table1[[#This Row],[Expense subgroup]]="", "Revenue", "")</f>
        <v/>
      </c>
      <c r="N298" s="6" t="str">
        <f>IF(Table1[[#This Row],[Expense subgroup]]&lt;&gt;"", "Expense","")</f>
        <v>Expense</v>
      </c>
    </row>
    <row r="299" spans="1:14" x14ac:dyDescent="0.3">
      <c r="A299" s="6">
        <v>2023</v>
      </c>
      <c r="B299" s="6" t="s">
        <v>36</v>
      </c>
      <c r="C299" s="6" t="str">
        <f t="shared" si="4"/>
        <v>3rd Quarter</v>
      </c>
      <c r="D299" s="6">
        <v>1</v>
      </c>
      <c r="E299" s="7">
        <v>45138</v>
      </c>
      <c r="F299" s="7" t="str">
        <f>TEXT(Table1[[#This Row],[Date]],"DD")</f>
        <v>31</v>
      </c>
      <c r="G299" s="7" t="str">
        <f>TEXT(Table1[[#This Row],[Date]],"DDDD")</f>
        <v>Monday</v>
      </c>
      <c r="H299" s="6" t="s">
        <v>29</v>
      </c>
      <c r="I299" s="6">
        <v>-68400</v>
      </c>
      <c r="J299" s="6" t="s">
        <v>18</v>
      </c>
      <c r="K299" s="6" t="s">
        <v>16</v>
      </c>
      <c r="L299" s="6" t="s">
        <v>17</v>
      </c>
      <c r="M299" s="6" t="str">
        <f>IF(Table1[[#This Row],[Expense subgroup]]="", "Revenue", "")</f>
        <v/>
      </c>
      <c r="N299" s="6" t="str">
        <f>IF(Table1[[#This Row],[Expense subgroup]]&lt;&gt;"", "Expense","")</f>
        <v>Expense</v>
      </c>
    </row>
    <row r="300" spans="1:14" x14ac:dyDescent="0.3">
      <c r="A300" s="6">
        <v>2023</v>
      </c>
      <c r="B300" s="6" t="s">
        <v>36</v>
      </c>
      <c r="C300" s="6" t="str">
        <f t="shared" si="4"/>
        <v>3rd Quarter</v>
      </c>
      <c r="D300" s="6">
        <v>1</v>
      </c>
      <c r="E300" s="7">
        <v>45138</v>
      </c>
      <c r="F300" s="7" t="str">
        <f>TEXT(Table1[[#This Row],[Date]],"DD")</f>
        <v>31</v>
      </c>
      <c r="G300" s="7" t="str">
        <f>TEXT(Table1[[#This Row],[Date]],"DDDD")</f>
        <v>Monday</v>
      </c>
      <c r="H300" s="6" t="s">
        <v>29</v>
      </c>
      <c r="I300" s="6">
        <v>-40000</v>
      </c>
      <c r="J300" s="6" t="s">
        <v>19</v>
      </c>
      <c r="K300" s="6" t="s">
        <v>16</v>
      </c>
      <c r="L300" s="6" t="s">
        <v>17</v>
      </c>
      <c r="M300" s="6" t="str">
        <f>IF(Table1[[#This Row],[Expense subgroup]]="", "Revenue", "")</f>
        <v/>
      </c>
      <c r="N300" s="6" t="str">
        <f>IF(Table1[[#This Row],[Expense subgroup]]&lt;&gt;"", "Expense","")</f>
        <v>Expense</v>
      </c>
    </row>
    <row r="301" spans="1:14" x14ac:dyDescent="0.3">
      <c r="A301" s="6">
        <v>2023</v>
      </c>
      <c r="B301" s="6" t="s">
        <v>36</v>
      </c>
      <c r="C301" s="6" t="str">
        <f t="shared" si="4"/>
        <v>3rd Quarter</v>
      </c>
      <c r="D301" s="6">
        <v>1</v>
      </c>
      <c r="E301" s="7">
        <v>45138</v>
      </c>
      <c r="F301" s="7" t="str">
        <f>TEXT(Table1[[#This Row],[Date]],"DD")</f>
        <v>31</v>
      </c>
      <c r="G301" s="7" t="str">
        <f>TEXT(Table1[[#This Row],[Date]],"DDDD")</f>
        <v>Monday</v>
      </c>
      <c r="H301" s="6" t="s">
        <v>29</v>
      </c>
      <c r="I301" s="6">
        <v>-60000</v>
      </c>
      <c r="J301" s="6" t="s">
        <v>20</v>
      </c>
      <c r="K301" s="6" t="s">
        <v>16</v>
      </c>
      <c r="L301" s="6" t="s">
        <v>17</v>
      </c>
      <c r="M301" s="6" t="str">
        <f>IF(Table1[[#This Row],[Expense subgroup]]="", "Revenue", "")</f>
        <v/>
      </c>
      <c r="N301" s="6" t="str">
        <f>IF(Table1[[#This Row],[Expense subgroup]]&lt;&gt;"", "Expense","")</f>
        <v>Expense</v>
      </c>
    </row>
    <row r="302" spans="1:14" x14ac:dyDescent="0.3">
      <c r="A302" s="6">
        <v>2023</v>
      </c>
      <c r="B302" s="6" t="s">
        <v>36</v>
      </c>
      <c r="C302" s="6" t="str">
        <f t="shared" si="4"/>
        <v>3rd Quarter</v>
      </c>
      <c r="D302" s="6">
        <v>1</v>
      </c>
      <c r="E302" s="7">
        <v>45138</v>
      </c>
      <c r="F302" s="7" t="str">
        <f>TEXT(Table1[[#This Row],[Date]],"DD")</f>
        <v>31</v>
      </c>
      <c r="G302" s="7" t="str">
        <f>TEXT(Table1[[#This Row],[Date]],"DDDD")</f>
        <v>Monday</v>
      </c>
      <c r="H302" s="6" t="s">
        <v>29</v>
      </c>
      <c r="I302" s="6">
        <v>-10000</v>
      </c>
      <c r="J302" s="6" t="s">
        <v>21</v>
      </c>
      <c r="K302" s="6" t="s">
        <v>16</v>
      </c>
      <c r="L302" s="6" t="s">
        <v>17</v>
      </c>
      <c r="M302" s="6" t="str">
        <f>IF(Table1[[#This Row],[Expense subgroup]]="", "Revenue", "")</f>
        <v/>
      </c>
      <c r="N302" s="6" t="str">
        <f>IF(Table1[[#This Row],[Expense subgroup]]&lt;&gt;"", "Expense","")</f>
        <v>Expense</v>
      </c>
    </row>
    <row r="303" spans="1:14" x14ac:dyDescent="0.3">
      <c r="A303" s="6">
        <v>2023</v>
      </c>
      <c r="B303" s="6" t="s">
        <v>36</v>
      </c>
      <c r="C303" s="6" t="str">
        <f t="shared" si="4"/>
        <v>3rd Quarter</v>
      </c>
      <c r="D303" s="6">
        <v>1</v>
      </c>
      <c r="E303" s="7">
        <v>45138</v>
      </c>
      <c r="F303" s="7" t="str">
        <f>TEXT(Table1[[#This Row],[Date]],"DD")</f>
        <v>31</v>
      </c>
      <c r="G303" s="7" t="str">
        <f>TEXT(Table1[[#This Row],[Date]],"DDDD")</f>
        <v>Monday</v>
      </c>
      <c r="H303" s="6" t="s">
        <v>29</v>
      </c>
      <c r="I303" s="6">
        <v>-3600</v>
      </c>
      <c r="J303" s="6" t="s">
        <v>22</v>
      </c>
      <c r="K303" s="6" t="s">
        <v>16</v>
      </c>
      <c r="L303" s="6" t="s">
        <v>17</v>
      </c>
      <c r="M303" s="6" t="str">
        <f>IF(Table1[[#This Row],[Expense subgroup]]="", "Revenue", "")</f>
        <v/>
      </c>
      <c r="N303" s="6" t="str">
        <f>IF(Table1[[#This Row],[Expense subgroup]]&lt;&gt;"", "Expense","")</f>
        <v>Expense</v>
      </c>
    </row>
    <row r="304" spans="1:14" x14ac:dyDescent="0.3">
      <c r="A304" s="6">
        <v>2023</v>
      </c>
      <c r="B304" s="6" t="s">
        <v>36</v>
      </c>
      <c r="C304" s="6" t="str">
        <f t="shared" si="4"/>
        <v>3rd Quarter</v>
      </c>
      <c r="D304" s="6">
        <v>1</v>
      </c>
      <c r="E304" s="7">
        <v>45138</v>
      </c>
      <c r="F304" s="7" t="str">
        <f>TEXT(Table1[[#This Row],[Date]],"DD")</f>
        <v>31</v>
      </c>
      <c r="G304" s="7" t="str">
        <f>TEXT(Table1[[#This Row],[Date]],"DDDD")</f>
        <v>Monday</v>
      </c>
      <c r="H304" s="6" t="s">
        <v>29</v>
      </c>
      <c r="I304" s="6">
        <v>-54000</v>
      </c>
      <c r="J304" s="6" t="s">
        <v>23</v>
      </c>
      <c r="K304" s="6" t="s">
        <v>24</v>
      </c>
      <c r="L304" s="6" t="s">
        <v>17</v>
      </c>
      <c r="M304" s="6" t="str">
        <f>IF(Table1[[#This Row],[Expense subgroup]]="", "Revenue", "")</f>
        <v/>
      </c>
      <c r="N304" s="6" t="str">
        <f>IF(Table1[[#This Row],[Expense subgroup]]&lt;&gt;"", "Expense","")</f>
        <v>Expense</v>
      </c>
    </row>
    <row r="305" spans="1:14" x14ac:dyDescent="0.3">
      <c r="A305" s="6">
        <v>2023</v>
      </c>
      <c r="B305" s="6" t="s">
        <v>36</v>
      </c>
      <c r="C305" s="6" t="str">
        <f t="shared" si="4"/>
        <v>3rd Quarter</v>
      </c>
      <c r="D305" s="6">
        <v>1</v>
      </c>
      <c r="E305" s="7">
        <v>45138</v>
      </c>
      <c r="F305" s="7" t="str">
        <f>TEXT(Table1[[#This Row],[Date]],"DD")</f>
        <v>31</v>
      </c>
      <c r="G305" s="7" t="str">
        <f>TEXT(Table1[[#This Row],[Date]],"DDDD")</f>
        <v>Monday</v>
      </c>
      <c r="H305" s="6" t="s">
        <v>29</v>
      </c>
      <c r="I305" s="6">
        <v>-3600</v>
      </c>
      <c r="J305" s="6" t="s">
        <v>25</v>
      </c>
      <c r="K305" s="6" t="s">
        <v>24</v>
      </c>
      <c r="L305" s="6" t="s">
        <v>17</v>
      </c>
      <c r="M305" s="6" t="str">
        <f>IF(Table1[[#This Row],[Expense subgroup]]="", "Revenue", "")</f>
        <v/>
      </c>
      <c r="N305" s="6" t="str">
        <f>IF(Table1[[#This Row],[Expense subgroup]]&lt;&gt;"", "Expense","")</f>
        <v>Expense</v>
      </c>
    </row>
    <row r="306" spans="1:14" x14ac:dyDescent="0.3">
      <c r="A306" s="6">
        <v>2023</v>
      </c>
      <c r="B306" s="6" t="s">
        <v>36</v>
      </c>
      <c r="C306" s="6" t="str">
        <f t="shared" si="4"/>
        <v>3rd Quarter</v>
      </c>
      <c r="D306" s="6">
        <v>1</v>
      </c>
      <c r="E306" s="7">
        <v>45138</v>
      </c>
      <c r="F306" s="7" t="str">
        <f>TEXT(Table1[[#This Row],[Date]],"DD")</f>
        <v>31</v>
      </c>
      <c r="G306" s="7" t="str">
        <f>TEXT(Table1[[#This Row],[Date]],"DDDD")</f>
        <v>Monday</v>
      </c>
      <c r="H306" s="6" t="s">
        <v>29</v>
      </c>
      <c r="I306" s="6">
        <v>-9000</v>
      </c>
      <c r="J306" s="6" t="s">
        <v>26</v>
      </c>
      <c r="K306" s="6" t="s">
        <v>24</v>
      </c>
      <c r="L306" s="6" t="s">
        <v>17</v>
      </c>
      <c r="M306" s="6" t="str">
        <f>IF(Table1[[#This Row],[Expense subgroup]]="", "Revenue", "")</f>
        <v/>
      </c>
      <c r="N306" s="6" t="str">
        <f>IF(Table1[[#This Row],[Expense subgroup]]&lt;&gt;"", "Expense","")</f>
        <v>Expense</v>
      </c>
    </row>
    <row r="307" spans="1:14" x14ac:dyDescent="0.3">
      <c r="A307" s="6">
        <v>2023</v>
      </c>
      <c r="B307" s="6" t="s">
        <v>36</v>
      </c>
      <c r="C307" s="6" t="str">
        <f t="shared" si="4"/>
        <v>3rd Quarter</v>
      </c>
      <c r="D307" s="6">
        <v>1</v>
      </c>
      <c r="E307" s="7">
        <v>45138</v>
      </c>
      <c r="F307" s="7" t="str">
        <f>TEXT(Table1[[#This Row],[Date]],"DD")</f>
        <v>31</v>
      </c>
      <c r="G307" s="7" t="str">
        <f>TEXT(Table1[[#This Row],[Date]],"DDDD")</f>
        <v>Monday</v>
      </c>
      <c r="H307" s="6" t="s">
        <v>29</v>
      </c>
      <c r="I307" s="6">
        <v>-10800</v>
      </c>
      <c r="J307" s="6" t="s">
        <v>11</v>
      </c>
      <c r="K307" s="6" t="s">
        <v>24</v>
      </c>
      <c r="L307" s="6" t="s">
        <v>17</v>
      </c>
      <c r="M307" s="6" t="str">
        <f>IF(Table1[[#This Row],[Expense subgroup]]="", "Revenue", "")</f>
        <v/>
      </c>
      <c r="N307" s="6" t="str">
        <f>IF(Table1[[#This Row],[Expense subgroup]]&lt;&gt;"", "Expense","")</f>
        <v>Expense</v>
      </c>
    </row>
    <row r="308" spans="1:14" x14ac:dyDescent="0.3">
      <c r="A308" s="6">
        <v>2023</v>
      </c>
      <c r="B308" s="6" t="s">
        <v>36</v>
      </c>
      <c r="C308" s="6" t="str">
        <f t="shared" si="4"/>
        <v>3rd Quarter</v>
      </c>
      <c r="D308" s="6">
        <v>1</v>
      </c>
      <c r="E308" s="7">
        <v>45138</v>
      </c>
      <c r="F308" s="7" t="str">
        <f>TEXT(Table1[[#This Row],[Date]],"DD")</f>
        <v>31</v>
      </c>
      <c r="G308" s="7" t="str">
        <f>TEXT(Table1[[#This Row],[Date]],"DDDD")</f>
        <v>Monday</v>
      </c>
      <c r="H308" s="6" t="s">
        <v>29</v>
      </c>
      <c r="I308" s="6">
        <v>-234000</v>
      </c>
      <c r="J308" s="6" t="s">
        <v>27</v>
      </c>
      <c r="K308" s="6" t="s">
        <v>24</v>
      </c>
      <c r="L308" s="6" t="s">
        <v>17</v>
      </c>
      <c r="M308" s="6" t="str">
        <f>IF(Table1[[#This Row],[Expense subgroup]]="", "Revenue", "")</f>
        <v/>
      </c>
      <c r="N308" s="6" t="str">
        <f>IF(Table1[[#This Row],[Expense subgroup]]&lt;&gt;"", "Expense","")</f>
        <v>Expense</v>
      </c>
    </row>
    <row r="309" spans="1:14" x14ac:dyDescent="0.3">
      <c r="A309" s="6">
        <v>2023</v>
      </c>
      <c r="B309" s="6" t="s">
        <v>36</v>
      </c>
      <c r="C309" s="6" t="str">
        <f t="shared" si="4"/>
        <v>3rd Quarter</v>
      </c>
      <c r="D309" s="6">
        <v>1</v>
      </c>
      <c r="E309" s="7">
        <v>45138</v>
      </c>
      <c r="F309" s="7" t="str">
        <f>TEXT(Table1[[#This Row],[Date]],"DD")</f>
        <v>31</v>
      </c>
      <c r="G309" s="7" t="str">
        <f>TEXT(Table1[[#This Row],[Date]],"DDDD")</f>
        <v>Monday</v>
      </c>
      <c r="H309" s="6" t="s">
        <v>29</v>
      </c>
      <c r="I309" s="6">
        <v>-12600</v>
      </c>
      <c r="J309" s="6" t="s">
        <v>22</v>
      </c>
      <c r="K309" s="6" t="s">
        <v>24</v>
      </c>
      <c r="L309" s="6" t="s">
        <v>17</v>
      </c>
      <c r="M309" s="6" t="str">
        <f>IF(Table1[[#This Row],[Expense subgroup]]="", "Revenue", "")</f>
        <v/>
      </c>
      <c r="N309" s="6" t="str">
        <f>IF(Table1[[#This Row],[Expense subgroup]]&lt;&gt;"", "Expense","")</f>
        <v>Expense</v>
      </c>
    </row>
    <row r="310" spans="1:14" x14ac:dyDescent="0.3">
      <c r="A310" s="6">
        <v>2023</v>
      </c>
      <c r="B310" s="6" t="s">
        <v>36</v>
      </c>
      <c r="C310" s="6" t="str">
        <f t="shared" si="4"/>
        <v>3rd Quarter</v>
      </c>
      <c r="D310" s="6">
        <v>1</v>
      </c>
      <c r="E310" s="7">
        <v>45138</v>
      </c>
      <c r="F310" s="7" t="str">
        <f>TEXT(Table1[[#This Row],[Date]],"DD")</f>
        <v>31</v>
      </c>
      <c r="G310" s="7" t="str">
        <f>TEXT(Table1[[#This Row],[Date]],"DDDD")</f>
        <v>Monday</v>
      </c>
      <c r="H310" s="6" t="s">
        <v>29</v>
      </c>
      <c r="I310" s="6">
        <v>-27000</v>
      </c>
      <c r="J310" s="6" t="s">
        <v>28</v>
      </c>
      <c r="K310" s="6" t="s">
        <v>28</v>
      </c>
      <c r="L310" s="6" t="s">
        <v>17</v>
      </c>
      <c r="M310" s="6" t="str">
        <f>IF(Table1[[#This Row],[Expense subgroup]]="", "Revenue", "")</f>
        <v/>
      </c>
      <c r="N310" s="6" t="str">
        <f>IF(Table1[[#This Row],[Expense subgroup]]&lt;&gt;"", "Expense","")</f>
        <v>Expense</v>
      </c>
    </row>
    <row r="311" spans="1:14" x14ac:dyDescent="0.3">
      <c r="A311" s="6">
        <v>2023</v>
      </c>
      <c r="B311" s="6" t="s">
        <v>38</v>
      </c>
      <c r="C311" s="6" t="str">
        <f t="shared" si="4"/>
        <v>3rd Quarter</v>
      </c>
      <c r="D311" s="6">
        <v>1</v>
      </c>
      <c r="E311" s="7">
        <v>45199</v>
      </c>
      <c r="F311" s="7" t="str">
        <f>TEXT(Table1[[#This Row],[Date]],"DD")</f>
        <v>30</v>
      </c>
      <c r="G311" s="7" t="str">
        <f>TEXT(Table1[[#This Row],[Date]],"DDDD")</f>
        <v>Saturday</v>
      </c>
      <c r="H311" s="6" t="s">
        <v>29</v>
      </c>
      <c r="I311" s="6">
        <v>69000</v>
      </c>
      <c r="K311" s="6" t="s">
        <v>13</v>
      </c>
      <c r="L311" s="6" t="s">
        <v>12</v>
      </c>
      <c r="M311" s="6" t="str">
        <f>IF(Table1[[#This Row],[Expense subgroup]]="", "Revenue", "")</f>
        <v>Revenue</v>
      </c>
      <c r="N311" s="6" t="str">
        <f>IF(Table1[[#This Row],[Expense subgroup]]&lt;&gt;"", "Expense","")</f>
        <v/>
      </c>
    </row>
    <row r="312" spans="1:14" x14ac:dyDescent="0.3">
      <c r="A312" s="6">
        <v>2023</v>
      </c>
      <c r="B312" s="6" t="s">
        <v>39</v>
      </c>
      <c r="C312" s="6" t="str">
        <f t="shared" si="4"/>
        <v>4th Quarter</v>
      </c>
      <c r="D312" s="6">
        <v>1</v>
      </c>
      <c r="E312" s="7">
        <v>45230</v>
      </c>
      <c r="F312" s="7" t="str">
        <f>TEXT(Table1[[#This Row],[Date]],"DD")</f>
        <v>31</v>
      </c>
      <c r="G312" s="7" t="str">
        <f>TEXT(Table1[[#This Row],[Date]],"DDDD")</f>
        <v>Tuesday</v>
      </c>
      <c r="H312" s="6" t="s">
        <v>29</v>
      </c>
      <c r="I312" s="6">
        <v>60000</v>
      </c>
      <c r="K312" s="6" t="s">
        <v>13</v>
      </c>
      <c r="L312" s="6" t="s">
        <v>12</v>
      </c>
      <c r="M312" s="6" t="str">
        <f>IF(Table1[[#This Row],[Expense subgroup]]="", "Revenue", "")</f>
        <v>Revenue</v>
      </c>
      <c r="N312" s="6" t="str">
        <f>IF(Table1[[#This Row],[Expense subgroup]]&lt;&gt;"", "Expense","")</f>
        <v/>
      </c>
    </row>
    <row r="313" spans="1:14" x14ac:dyDescent="0.3">
      <c r="A313" s="6">
        <v>2023</v>
      </c>
      <c r="B313" s="6" t="s">
        <v>37</v>
      </c>
      <c r="C313" s="6" t="str">
        <f t="shared" si="4"/>
        <v>3rd Quarter</v>
      </c>
      <c r="D313" s="6">
        <v>1</v>
      </c>
      <c r="E313" s="7">
        <v>45169</v>
      </c>
      <c r="F313" s="7" t="str">
        <f>TEXT(Table1[[#This Row],[Date]],"DD")</f>
        <v>31</v>
      </c>
      <c r="G313" s="7" t="str">
        <f>TEXT(Table1[[#This Row],[Date]],"DDDD")</f>
        <v>Thursday</v>
      </c>
      <c r="H313" s="6" t="s">
        <v>29</v>
      </c>
      <c r="I313" s="6">
        <v>550000</v>
      </c>
      <c r="K313" s="6" t="s">
        <v>11</v>
      </c>
      <c r="L313" s="6" t="s">
        <v>12</v>
      </c>
      <c r="M313" s="6" t="str">
        <f>IF(Table1[[#This Row],[Expense subgroup]]="", "Revenue", "")</f>
        <v>Revenue</v>
      </c>
      <c r="N313" s="6" t="str">
        <f>IF(Table1[[#This Row],[Expense subgroup]]&lt;&gt;"", "Expense","")</f>
        <v/>
      </c>
    </row>
    <row r="314" spans="1:14" x14ac:dyDescent="0.3">
      <c r="A314" s="6">
        <v>2023</v>
      </c>
      <c r="B314" s="6" t="s">
        <v>40</v>
      </c>
      <c r="C314" s="6" t="str">
        <f t="shared" si="4"/>
        <v>4th Quarter</v>
      </c>
      <c r="D314" s="6">
        <v>1</v>
      </c>
      <c r="E314" s="7">
        <v>45260</v>
      </c>
      <c r="F314" s="7" t="str">
        <f>TEXT(Table1[[#This Row],[Date]],"DD")</f>
        <v>30</v>
      </c>
      <c r="G314" s="7" t="str">
        <f>TEXT(Table1[[#This Row],[Date]],"DDDD")</f>
        <v>Thursday</v>
      </c>
      <c r="H314" s="6" t="s">
        <v>29</v>
      </c>
      <c r="I314" s="6">
        <v>57000</v>
      </c>
      <c r="K314" s="6" t="s">
        <v>13</v>
      </c>
      <c r="L314" s="6" t="s">
        <v>12</v>
      </c>
      <c r="M314" s="6" t="str">
        <f>IF(Table1[[#This Row],[Expense subgroup]]="", "Revenue", "")</f>
        <v>Revenue</v>
      </c>
      <c r="N314" s="6" t="str">
        <f>IF(Table1[[#This Row],[Expense subgroup]]&lt;&gt;"", "Expense","")</f>
        <v/>
      </c>
    </row>
    <row r="315" spans="1:14" x14ac:dyDescent="0.3">
      <c r="A315" s="6">
        <v>2023</v>
      </c>
      <c r="B315" s="6" t="s">
        <v>37</v>
      </c>
      <c r="C315" s="6" t="str">
        <f t="shared" si="4"/>
        <v>3rd Quarter</v>
      </c>
      <c r="D315" s="6">
        <v>1</v>
      </c>
      <c r="E315" s="7">
        <v>45169</v>
      </c>
      <c r="F315" s="7" t="str">
        <f>TEXT(Table1[[#This Row],[Date]],"DD")</f>
        <v>31</v>
      </c>
      <c r="G315" s="7" t="str">
        <f>TEXT(Table1[[#This Row],[Date]],"DDDD")</f>
        <v>Thursday</v>
      </c>
      <c r="H315" s="6" t="s">
        <v>29</v>
      </c>
      <c r="I315" s="6">
        <v>24600</v>
      </c>
      <c r="K315" s="6" t="s">
        <v>14</v>
      </c>
      <c r="L315" s="6" t="s">
        <v>12</v>
      </c>
      <c r="M315" s="6" t="str">
        <f>IF(Table1[[#This Row],[Expense subgroup]]="", "Revenue", "")</f>
        <v>Revenue</v>
      </c>
      <c r="N315" s="6" t="str">
        <f>IF(Table1[[#This Row],[Expense subgroup]]&lt;&gt;"", "Expense","")</f>
        <v/>
      </c>
    </row>
    <row r="316" spans="1:14" x14ac:dyDescent="0.3">
      <c r="A316" s="6">
        <v>2023</v>
      </c>
      <c r="B316" s="6" t="s">
        <v>37</v>
      </c>
      <c r="C316" s="6" t="str">
        <f t="shared" si="4"/>
        <v>3rd Quarter</v>
      </c>
      <c r="D316" s="6">
        <v>1</v>
      </c>
      <c r="E316" s="7">
        <v>45169</v>
      </c>
      <c r="F316" s="7" t="str">
        <f>TEXT(Table1[[#This Row],[Date]],"DD")</f>
        <v>31</v>
      </c>
      <c r="G316" s="7" t="str">
        <f>TEXT(Table1[[#This Row],[Date]],"DDDD")</f>
        <v>Thursday</v>
      </c>
      <c r="H316" s="6" t="s">
        <v>29</v>
      </c>
      <c r="I316" s="6">
        <v>-36000</v>
      </c>
      <c r="J316" s="6" t="s">
        <v>15</v>
      </c>
      <c r="K316" s="6" t="s">
        <v>16</v>
      </c>
      <c r="L316" s="6" t="s">
        <v>17</v>
      </c>
      <c r="M316" s="6" t="str">
        <f>IF(Table1[[#This Row],[Expense subgroup]]="", "Revenue", "")</f>
        <v/>
      </c>
      <c r="N316" s="6" t="str">
        <f>IF(Table1[[#This Row],[Expense subgroup]]&lt;&gt;"", "Expense","")</f>
        <v>Expense</v>
      </c>
    </row>
    <row r="317" spans="1:14" x14ac:dyDescent="0.3">
      <c r="A317" s="6">
        <v>2023</v>
      </c>
      <c r="B317" s="6" t="s">
        <v>37</v>
      </c>
      <c r="C317" s="6" t="str">
        <f t="shared" si="4"/>
        <v>3rd Quarter</v>
      </c>
      <c r="D317" s="6">
        <v>1</v>
      </c>
      <c r="E317" s="7">
        <v>45169</v>
      </c>
      <c r="F317" s="7" t="str">
        <f>TEXT(Table1[[#This Row],[Date]],"DD")</f>
        <v>31</v>
      </c>
      <c r="G317" s="7" t="str">
        <f>TEXT(Table1[[#This Row],[Date]],"DDDD")</f>
        <v>Thursday</v>
      </c>
      <c r="H317" s="6" t="s">
        <v>29</v>
      </c>
      <c r="I317" s="6">
        <v>-68400</v>
      </c>
      <c r="J317" s="6" t="s">
        <v>18</v>
      </c>
      <c r="K317" s="6" t="s">
        <v>16</v>
      </c>
      <c r="L317" s="6" t="s">
        <v>17</v>
      </c>
      <c r="M317" s="6" t="str">
        <f>IF(Table1[[#This Row],[Expense subgroup]]="", "Revenue", "")</f>
        <v/>
      </c>
      <c r="N317" s="6" t="str">
        <f>IF(Table1[[#This Row],[Expense subgroup]]&lt;&gt;"", "Expense","")</f>
        <v>Expense</v>
      </c>
    </row>
    <row r="318" spans="1:14" x14ac:dyDescent="0.3">
      <c r="A318" s="6">
        <v>2023</v>
      </c>
      <c r="B318" s="6" t="s">
        <v>37</v>
      </c>
      <c r="C318" s="6" t="str">
        <f t="shared" si="4"/>
        <v>3rd Quarter</v>
      </c>
      <c r="D318" s="6">
        <v>1</v>
      </c>
      <c r="E318" s="7">
        <v>45169</v>
      </c>
      <c r="F318" s="7" t="str">
        <f>TEXT(Table1[[#This Row],[Date]],"DD")</f>
        <v>31</v>
      </c>
      <c r="G318" s="7" t="str">
        <f>TEXT(Table1[[#This Row],[Date]],"DDDD")</f>
        <v>Thursday</v>
      </c>
      <c r="H318" s="6" t="s">
        <v>29</v>
      </c>
      <c r="I318" s="6">
        <v>-20000</v>
      </c>
      <c r="J318" s="6" t="s">
        <v>19</v>
      </c>
      <c r="K318" s="6" t="s">
        <v>16</v>
      </c>
      <c r="L318" s="6" t="s">
        <v>17</v>
      </c>
      <c r="M318" s="6" t="str">
        <f>IF(Table1[[#This Row],[Expense subgroup]]="", "Revenue", "")</f>
        <v/>
      </c>
      <c r="N318" s="6" t="str">
        <f>IF(Table1[[#This Row],[Expense subgroup]]&lt;&gt;"", "Expense","")</f>
        <v>Expense</v>
      </c>
    </row>
    <row r="319" spans="1:14" x14ac:dyDescent="0.3">
      <c r="A319" s="6">
        <v>2023</v>
      </c>
      <c r="B319" s="6" t="s">
        <v>37</v>
      </c>
      <c r="C319" s="6" t="str">
        <f t="shared" si="4"/>
        <v>3rd Quarter</v>
      </c>
      <c r="D319" s="6">
        <v>1</v>
      </c>
      <c r="E319" s="7">
        <v>45169</v>
      </c>
      <c r="F319" s="7" t="str">
        <f>TEXT(Table1[[#This Row],[Date]],"DD")</f>
        <v>31</v>
      </c>
      <c r="G319" s="7" t="str">
        <f>TEXT(Table1[[#This Row],[Date]],"DDDD")</f>
        <v>Thursday</v>
      </c>
      <c r="H319" s="6" t="s">
        <v>29</v>
      </c>
      <c r="I319" s="6">
        <v>-55000</v>
      </c>
      <c r="J319" s="6" t="s">
        <v>20</v>
      </c>
      <c r="K319" s="6" t="s">
        <v>16</v>
      </c>
      <c r="L319" s="6" t="s">
        <v>17</v>
      </c>
      <c r="M319" s="6" t="str">
        <f>IF(Table1[[#This Row],[Expense subgroup]]="", "Revenue", "")</f>
        <v/>
      </c>
      <c r="N319" s="6" t="str">
        <f>IF(Table1[[#This Row],[Expense subgroup]]&lt;&gt;"", "Expense","")</f>
        <v>Expense</v>
      </c>
    </row>
    <row r="320" spans="1:14" x14ac:dyDescent="0.3">
      <c r="A320" s="6">
        <v>2023</v>
      </c>
      <c r="B320" s="6" t="s">
        <v>37</v>
      </c>
      <c r="C320" s="6" t="str">
        <f t="shared" si="4"/>
        <v>3rd Quarter</v>
      </c>
      <c r="D320" s="6">
        <v>1</v>
      </c>
      <c r="E320" s="7">
        <v>45169</v>
      </c>
      <c r="F320" s="7" t="str">
        <f>TEXT(Table1[[#This Row],[Date]],"DD")</f>
        <v>31</v>
      </c>
      <c r="G320" s="7" t="str">
        <f>TEXT(Table1[[#This Row],[Date]],"DDDD")</f>
        <v>Thursday</v>
      </c>
      <c r="H320" s="6" t="s">
        <v>29</v>
      </c>
      <c r="I320" s="6">
        <v>-10000</v>
      </c>
      <c r="J320" s="6" t="s">
        <v>21</v>
      </c>
      <c r="K320" s="6" t="s">
        <v>16</v>
      </c>
      <c r="L320" s="6" t="s">
        <v>17</v>
      </c>
      <c r="M320" s="6" t="str">
        <f>IF(Table1[[#This Row],[Expense subgroup]]="", "Revenue", "")</f>
        <v/>
      </c>
      <c r="N320" s="6" t="str">
        <f>IF(Table1[[#This Row],[Expense subgroup]]&lt;&gt;"", "Expense","")</f>
        <v>Expense</v>
      </c>
    </row>
    <row r="321" spans="1:14" x14ac:dyDescent="0.3">
      <c r="A321" s="6">
        <v>2023</v>
      </c>
      <c r="B321" s="6" t="s">
        <v>37</v>
      </c>
      <c r="C321" s="6" t="str">
        <f t="shared" si="4"/>
        <v>3rd Quarter</v>
      </c>
      <c r="D321" s="6">
        <v>1</v>
      </c>
      <c r="E321" s="7">
        <v>45169</v>
      </c>
      <c r="F321" s="7" t="str">
        <f>TEXT(Table1[[#This Row],[Date]],"DD")</f>
        <v>31</v>
      </c>
      <c r="G321" s="7" t="str">
        <f>TEXT(Table1[[#This Row],[Date]],"DDDD")</f>
        <v>Thursday</v>
      </c>
      <c r="H321" s="6" t="s">
        <v>29</v>
      </c>
      <c r="I321" s="6">
        <v>-3600</v>
      </c>
      <c r="J321" s="6" t="s">
        <v>22</v>
      </c>
      <c r="K321" s="6" t="s">
        <v>16</v>
      </c>
      <c r="L321" s="6" t="s">
        <v>17</v>
      </c>
      <c r="M321" s="6" t="str">
        <f>IF(Table1[[#This Row],[Expense subgroup]]="", "Revenue", "")</f>
        <v/>
      </c>
      <c r="N321" s="6" t="str">
        <f>IF(Table1[[#This Row],[Expense subgroup]]&lt;&gt;"", "Expense","")</f>
        <v>Expense</v>
      </c>
    </row>
    <row r="322" spans="1:14" x14ac:dyDescent="0.3">
      <c r="A322" s="6">
        <v>2023</v>
      </c>
      <c r="B322" s="6" t="s">
        <v>37</v>
      </c>
      <c r="C322" s="6" t="str">
        <f t="shared" si="4"/>
        <v>3rd Quarter</v>
      </c>
      <c r="D322" s="6">
        <v>1</v>
      </c>
      <c r="E322" s="7">
        <v>45169</v>
      </c>
      <c r="F322" s="7" t="str">
        <f>TEXT(Table1[[#This Row],[Date]],"DD")</f>
        <v>31</v>
      </c>
      <c r="G322" s="7" t="str">
        <f>TEXT(Table1[[#This Row],[Date]],"DDDD")</f>
        <v>Thursday</v>
      </c>
      <c r="H322" s="6" t="s">
        <v>29</v>
      </c>
      <c r="I322" s="6">
        <v>-54000</v>
      </c>
      <c r="J322" s="6" t="s">
        <v>23</v>
      </c>
      <c r="K322" s="6" t="s">
        <v>24</v>
      </c>
      <c r="L322" s="6" t="s">
        <v>17</v>
      </c>
      <c r="M322" s="6" t="str">
        <f>IF(Table1[[#This Row],[Expense subgroup]]="", "Revenue", "")</f>
        <v/>
      </c>
      <c r="N322" s="6" t="str">
        <f>IF(Table1[[#This Row],[Expense subgroup]]&lt;&gt;"", "Expense","")</f>
        <v>Expense</v>
      </c>
    </row>
    <row r="323" spans="1:14" x14ac:dyDescent="0.3">
      <c r="A323" s="6">
        <v>2023</v>
      </c>
      <c r="B323" s="6" t="s">
        <v>37</v>
      </c>
      <c r="C323" s="6" t="str">
        <f t="shared" ref="C323:C386" si="5">IF(B323="January","1st Quarter",IF(B323="February","1st Quarter",IF(B323="March","1st Quarter",IF(B323="April","2nd Quarter",IF(B323="May","2nd Quarter",IF(B323="June","2nd Quarter",IF(B323="July","3rd Quarter",IF(B323= "August","3rd Quarter",IF(B323="September","3rd Quarter", IF(B323="October","4th Quarter",IF(B323="November","4th Quarter",IF(B323="December","4th Quarter"))))))))))))</f>
        <v>3rd Quarter</v>
      </c>
      <c r="D323" s="6">
        <v>1</v>
      </c>
      <c r="E323" s="7">
        <v>45169</v>
      </c>
      <c r="F323" s="7" t="str">
        <f>TEXT(Table1[[#This Row],[Date]],"DD")</f>
        <v>31</v>
      </c>
      <c r="G323" s="7" t="str">
        <f>TEXT(Table1[[#This Row],[Date]],"DDDD")</f>
        <v>Thursday</v>
      </c>
      <c r="H323" s="6" t="s">
        <v>29</v>
      </c>
      <c r="I323" s="6">
        <v>-3600</v>
      </c>
      <c r="J323" s="6" t="s">
        <v>25</v>
      </c>
      <c r="K323" s="6" t="s">
        <v>24</v>
      </c>
      <c r="L323" s="6" t="s">
        <v>17</v>
      </c>
      <c r="M323" s="6" t="str">
        <f>IF(Table1[[#This Row],[Expense subgroup]]="", "Revenue", "")</f>
        <v/>
      </c>
      <c r="N323" s="6" t="str">
        <f>IF(Table1[[#This Row],[Expense subgroup]]&lt;&gt;"", "Expense","")</f>
        <v>Expense</v>
      </c>
    </row>
    <row r="324" spans="1:14" x14ac:dyDescent="0.3">
      <c r="A324" s="6">
        <v>2023</v>
      </c>
      <c r="B324" s="6" t="s">
        <v>37</v>
      </c>
      <c r="C324" s="6" t="str">
        <f t="shared" si="5"/>
        <v>3rd Quarter</v>
      </c>
      <c r="D324" s="6">
        <v>1</v>
      </c>
      <c r="E324" s="7">
        <v>45169</v>
      </c>
      <c r="F324" s="7" t="str">
        <f>TEXT(Table1[[#This Row],[Date]],"DD")</f>
        <v>31</v>
      </c>
      <c r="G324" s="7" t="str">
        <f>TEXT(Table1[[#This Row],[Date]],"DDDD")</f>
        <v>Thursday</v>
      </c>
      <c r="H324" s="6" t="s">
        <v>29</v>
      </c>
      <c r="I324" s="6">
        <v>-9000</v>
      </c>
      <c r="J324" s="6" t="s">
        <v>26</v>
      </c>
      <c r="K324" s="6" t="s">
        <v>24</v>
      </c>
      <c r="L324" s="6" t="s">
        <v>17</v>
      </c>
      <c r="M324" s="6" t="str">
        <f>IF(Table1[[#This Row],[Expense subgroup]]="", "Revenue", "")</f>
        <v/>
      </c>
      <c r="N324" s="6" t="str">
        <f>IF(Table1[[#This Row],[Expense subgroup]]&lt;&gt;"", "Expense","")</f>
        <v>Expense</v>
      </c>
    </row>
    <row r="325" spans="1:14" x14ac:dyDescent="0.3">
      <c r="A325" s="6">
        <v>2023</v>
      </c>
      <c r="B325" s="6" t="s">
        <v>37</v>
      </c>
      <c r="C325" s="6" t="str">
        <f t="shared" si="5"/>
        <v>3rd Quarter</v>
      </c>
      <c r="D325" s="6">
        <v>1</v>
      </c>
      <c r="E325" s="7">
        <v>45169</v>
      </c>
      <c r="F325" s="7" t="str">
        <f>TEXT(Table1[[#This Row],[Date]],"DD")</f>
        <v>31</v>
      </c>
      <c r="G325" s="7" t="str">
        <f>TEXT(Table1[[#This Row],[Date]],"DDDD")</f>
        <v>Thursday</v>
      </c>
      <c r="H325" s="6" t="s">
        <v>29</v>
      </c>
      <c r="I325" s="6">
        <v>-10800</v>
      </c>
      <c r="J325" s="6" t="s">
        <v>11</v>
      </c>
      <c r="K325" s="6" t="s">
        <v>24</v>
      </c>
      <c r="L325" s="6" t="s">
        <v>17</v>
      </c>
      <c r="M325" s="6" t="str">
        <f>IF(Table1[[#This Row],[Expense subgroup]]="", "Revenue", "")</f>
        <v/>
      </c>
      <c r="N325" s="6" t="str">
        <f>IF(Table1[[#This Row],[Expense subgroup]]&lt;&gt;"", "Expense","")</f>
        <v>Expense</v>
      </c>
    </row>
    <row r="326" spans="1:14" x14ac:dyDescent="0.3">
      <c r="A326" s="6">
        <v>2023</v>
      </c>
      <c r="B326" s="6" t="s">
        <v>37</v>
      </c>
      <c r="C326" s="6" t="str">
        <f t="shared" si="5"/>
        <v>3rd Quarter</v>
      </c>
      <c r="D326" s="6">
        <v>1</v>
      </c>
      <c r="E326" s="7">
        <v>45169</v>
      </c>
      <c r="F326" s="7" t="str">
        <f>TEXT(Table1[[#This Row],[Date]],"DD")</f>
        <v>31</v>
      </c>
      <c r="G326" s="7" t="str">
        <f>TEXT(Table1[[#This Row],[Date]],"DDDD")</f>
        <v>Thursday</v>
      </c>
      <c r="H326" s="6" t="s">
        <v>29</v>
      </c>
      <c r="I326" s="6">
        <v>-200000</v>
      </c>
      <c r="J326" s="6" t="s">
        <v>27</v>
      </c>
      <c r="K326" s="6" t="s">
        <v>24</v>
      </c>
      <c r="L326" s="6" t="s">
        <v>17</v>
      </c>
      <c r="M326" s="6" t="str">
        <f>IF(Table1[[#This Row],[Expense subgroup]]="", "Revenue", "")</f>
        <v/>
      </c>
      <c r="N326" s="6" t="str">
        <f>IF(Table1[[#This Row],[Expense subgroup]]&lt;&gt;"", "Expense","")</f>
        <v>Expense</v>
      </c>
    </row>
    <row r="327" spans="1:14" x14ac:dyDescent="0.3">
      <c r="A327" s="6">
        <v>2023</v>
      </c>
      <c r="B327" s="6" t="s">
        <v>37</v>
      </c>
      <c r="C327" s="6" t="str">
        <f t="shared" si="5"/>
        <v>3rd Quarter</v>
      </c>
      <c r="D327" s="6">
        <v>1</v>
      </c>
      <c r="E327" s="7">
        <v>45169</v>
      </c>
      <c r="F327" s="7" t="str">
        <f>TEXT(Table1[[#This Row],[Date]],"DD")</f>
        <v>31</v>
      </c>
      <c r="G327" s="7" t="str">
        <f>TEXT(Table1[[#This Row],[Date]],"DDDD")</f>
        <v>Thursday</v>
      </c>
      <c r="H327" s="6" t="s">
        <v>29</v>
      </c>
      <c r="I327" s="6">
        <v>-12600</v>
      </c>
      <c r="J327" s="6" t="s">
        <v>22</v>
      </c>
      <c r="K327" s="6" t="s">
        <v>24</v>
      </c>
      <c r="L327" s="6" t="s">
        <v>17</v>
      </c>
      <c r="M327" s="6" t="str">
        <f>IF(Table1[[#This Row],[Expense subgroup]]="", "Revenue", "")</f>
        <v/>
      </c>
      <c r="N327" s="6" t="str">
        <f>IF(Table1[[#This Row],[Expense subgroup]]&lt;&gt;"", "Expense","")</f>
        <v>Expense</v>
      </c>
    </row>
    <row r="328" spans="1:14" x14ac:dyDescent="0.3">
      <c r="A328" s="6">
        <v>2023</v>
      </c>
      <c r="B328" s="6" t="s">
        <v>37</v>
      </c>
      <c r="C328" s="6" t="str">
        <f t="shared" si="5"/>
        <v>3rd Quarter</v>
      </c>
      <c r="D328" s="6">
        <v>1</v>
      </c>
      <c r="E328" s="7">
        <v>45169</v>
      </c>
      <c r="F328" s="7" t="str">
        <f>TEXT(Table1[[#This Row],[Date]],"DD")</f>
        <v>31</v>
      </c>
      <c r="G328" s="7" t="str">
        <f>TEXT(Table1[[#This Row],[Date]],"DDDD")</f>
        <v>Thursday</v>
      </c>
      <c r="H328" s="6" t="s">
        <v>29</v>
      </c>
      <c r="I328" s="6">
        <v>-23800</v>
      </c>
      <c r="J328" s="6" t="s">
        <v>28</v>
      </c>
      <c r="K328" s="6" t="s">
        <v>28</v>
      </c>
      <c r="L328" s="6" t="s">
        <v>17</v>
      </c>
      <c r="M328" s="6" t="str">
        <f>IF(Table1[[#This Row],[Expense subgroup]]="", "Revenue", "")</f>
        <v/>
      </c>
      <c r="N328" s="6" t="str">
        <f>IF(Table1[[#This Row],[Expense subgroup]]&lt;&gt;"", "Expense","")</f>
        <v>Expense</v>
      </c>
    </row>
    <row r="329" spans="1:14" x14ac:dyDescent="0.3">
      <c r="A329" s="6">
        <v>2023</v>
      </c>
      <c r="B329" s="6" t="s">
        <v>41</v>
      </c>
      <c r="C329" s="6" t="str">
        <f t="shared" si="5"/>
        <v>4th Quarter</v>
      </c>
      <c r="D329" s="6">
        <v>1</v>
      </c>
      <c r="E329" s="7">
        <v>45291</v>
      </c>
      <c r="F329" s="7" t="str">
        <f>TEXT(Table1[[#This Row],[Date]],"DD")</f>
        <v>31</v>
      </c>
      <c r="G329" s="7" t="str">
        <f>TEXT(Table1[[#This Row],[Date]],"DDDD")</f>
        <v>Sunday</v>
      </c>
      <c r="H329" s="6" t="s">
        <v>29</v>
      </c>
      <c r="I329" s="6">
        <v>126000</v>
      </c>
      <c r="K329" s="6" t="s">
        <v>13</v>
      </c>
      <c r="L329" s="6" t="s">
        <v>12</v>
      </c>
      <c r="M329" s="6" t="str">
        <f>IF(Table1[[#This Row],[Expense subgroup]]="", "Revenue", "")</f>
        <v>Revenue</v>
      </c>
      <c r="N329" s="6" t="str">
        <f>IF(Table1[[#This Row],[Expense subgroup]]&lt;&gt;"", "Expense","")</f>
        <v/>
      </c>
    </row>
    <row r="330" spans="1:14" x14ac:dyDescent="0.3">
      <c r="A330" s="6">
        <v>2023</v>
      </c>
      <c r="B330" s="6" t="s">
        <v>38</v>
      </c>
      <c r="C330" s="6" t="str">
        <f t="shared" si="5"/>
        <v>3rd Quarter</v>
      </c>
      <c r="D330" s="6">
        <v>1</v>
      </c>
      <c r="E330" s="7">
        <v>45199</v>
      </c>
      <c r="F330" s="7" t="str">
        <f>TEXT(Table1[[#This Row],[Date]],"DD")</f>
        <v>30</v>
      </c>
      <c r="G330" s="7" t="str">
        <f>TEXT(Table1[[#This Row],[Date]],"DDDD")</f>
        <v>Saturday</v>
      </c>
      <c r="H330" s="6" t="s">
        <v>29</v>
      </c>
      <c r="I330" s="6">
        <v>400000</v>
      </c>
      <c r="K330" s="6" t="s">
        <v>11</v>
      </c>
      <c r="L330" s="6" t="s">
        <v>12</v>
      </c>
      <c r="M330" s="6" t="str">
        <f>IF(Table1[[#This Row],[Expense subgroup]]="", "Revenue", "")</f>
        <v>Revenue</v>
      </c>
      <c r="N330" s="6" t="str">
        <f>IF(Table1[[#This Row],[Expense subgroup]]&lt;&gt;"", "Expense","")</f>
        <v/>
      </c>
    </row>
    <row r="331" spans="1:14" x14ac:dyDescent="0.3">
      <c r="A331" s="6">
        <v>2023</v>
      </c>
      <c r="B331" s="6" t="s">
        <v>38</v>
      </c>
      <c r="C331" s="6" t="str">
        <f t="shared" si="5"/>
        <v>3rd Quarter</v>
      </c>
      <c r="D331" s="6">
        <v>1</v>
      </c>
      <c r="E331" s="7">
        <v>45199</v>
      </c>
      <c r="F331" s="7" t="str">
        <f>TEXT(Table1[[#This Row],[Date]],"DD")</f>
        <v>30</v>
      </c>
      <c r="G331" s="7" t="str">
        <f>TEXT(Table1[[#This Row],[Date]],"DDDD")</f>
        <v>Saturday</v>
      </c>
      <c r="H331" s="6" t="s">
        <v>29</v>
      </c>
      <c r="I331" s="6">
        <v>21900</v>
      </c>
      <c r="K331" s="6" t="s">
        <v>14</v>
      </c>
      <c r="L331" s="6" t="s">
        <v>12</v>
      </c>
      <c r="M331" s="6" t="str">
        <f>IF(Table1[[#This Row],[Expense subgroup]]="", "Revenue", "")</f>
        <v>Revenue</v>
      </c>
      <c r="N331" s="6" t="str">
        <f>IF(Table1[[#This Row],[Expense subgroup]]&lt;&gt;"", "Expense","")</f>
        <v/>
      </c>
    </row>
    <row r="332" spans="1:14" x14ac:dyDescent="0.3">
      <c r="A332" s="6">
        <v>2023</v>
      </c>
      <c r="B332" s="6" t="s">
        <v>38</v>
      </c>
      <c r="C332" s="6" t="str">
        <f t="shared" si="5"/>
        <v>3rd Quarter</v>
      </c>
      <c r="D332" s="6">
        <v>1</v>
      </c>
      <c r="E332" s="7">
        <v>45199</v>
      </c>
      <c r="F332" s="7" t="str">
        <f>TEXT(Table1[[#This Row],[Date]],"DD")</f>
        <v>30</v>
      </c>
      <c r="G332" s="7" t="str">
        <f>TEXT(Table1[[#This Row],[Date]],"DDDD")</f>
        <v>Saturday</v>
      </c>
      <c r="H332" s="6" t="s">
        <v>29</v>
      </c>
      <c r="I332" s="6">
        <v>-36000</v>
      </c>
      <c r="J332" s="6" t="s">
        <v>15</v>
      </c>
      <c r="K332" s="6" t="s">
        <v>16</v>
      </c>
      <c r="L332" s="6" t="s">
        <v>17</v>
      </c>
      <c r="M332" s="6" t="str">
        <f>IF(Table1[[#This Row],[Expense subgroup]]="", "Revenue", "")</f>
        <v/>
      </c>
      <c r="N332" s="6" t="str">
        <f>IF(Table1[[#This Row],[Expense subgroup]]&lt;&gt;"", "Expense","")</f>
        <v>Expense</v>
      </c>
    </row>
    <row r="333" spans="1:14" x14ac:dyDescent="0.3">
      <c r="A333" s="6">
        <v>2023</v>
      </c>
      <c r="B333" s="6" t="s">
        <v>38</v>
      </c>
      <c r="C333" s="6" t="str">
        <f t="shared" si="5"/>
        <v>3rd Quarter</v>
      </c>
      <c r="D333" s="6">
        <v>1</v>
      </c>
      <c r="E333" s="7">
        <v>45199</v>
      </c>
      <c r="F333" s="7" t="str">
        <f>TEXT(Table1[[#This Row],[Date]],"DD")</f>
        <v>30</v>
      </c>
      <c r="G333" s="7" t="str">
        <f>TEXT(Table1[[#This Row],[Date]],"DDDD")</f>
        <v>Saturday</v>
      </c>
      <c r="H333" s="6" t="s">
        <v>29</v>
      </c>
      <c r="I333" s="6">
        <v>-68400</v>
      </c>
      <c r="J333" s="6" t="s">
        <v>18</v>
      </c>
      <c r="K333" s="6" t="s">
        <v>16</v>
      </c>
      <c r="L333" s="6" t="s">
        <v>17</v>
      </c>
      <c r="M333" s="6" t="str">
        <f>IF(Table1[[#This Row],[Expense subgroup]]="", "Revenue", "")</f>
        <v/>
      </c>
      <c r="N333" s="6" t="str">
        <f>IF(Table1[[#This Row],[Expense subgroup]]&lt;&gt;"", "Expense","")</f>
        <v>Expense</v>
      </c>
    </row>
    <row r="334" spans="1:14" x14ac:dyDescent="0.3">
      <c r="A334" s="6">
        <v>2023</v>
      </c>
      <c r="B334" s="6" t="s">
        <v>38</v>
      </c>
      <c r="C334" s="6" t="str">
        <f t="shared" si="5"/>
        <v>3rd Quarter</v>
      </c>
      <c r="D334" s="6">
        <v>1</v>
      </c>
      <c r="E334" s="7">
        <v>45199</v>
      </c>
      <c r="F334" s="7" t="str">
        <f>TEXT(Table1[[#This Row],[Date]],"DD")</f>
        <v>30</v>
      </c>
      <c r="G334" s="7" t="str">
        <f>TEXT(Table1[[#This Row],[Date]],"DDDD")</f>
        <v>Saturday</v>
      </c>
      <c r="H334" s="6" t="s">
        <v>29</v>
      </c>
      <c r="I334" s="6">
        <v>-20000</v>
      </c>
      <c r="J334" s="6" t="s">
        <v>19</v>
      </c>
      <c r="K334" s="6" t="s">
        <v>16</v>
      </c>
      <c r="L334" s="6" t="s">
        <v>17</v>
      </c>
      <c r="M334" s="6" t="str">
        <f>IF(Table1[[#This Row],[Expense subgroup]]="", "Revenue", "")</f>
        <v/>
      </c>
      <c r="N334" s="6" t="str">
        <f>IF(Table1[[#This Row],[Expense subgroup]]&lt;&gt;"", "Expense","")</f>
        <v>Expense</v>
      </c>
    </row>
    <row r="335" spans="1:14" x14ac:dyDescent="0.3">
      <c r="A335" s="6">
        <v>2023</v>
      </c>
      <c r="B335" s="6" t="s">
        <v>38</v>
      </c>
      <c r="C335" s="6" t="str">
        <f t="shared" si="5"/>
        <v>3rd Quarter</v>
      </c>
      <c r="D335" s="6">
        <v>1</v>
      </c>
      <c r="E335" s="7">
        <v>45199</v>
      </c>
      <c r="F335" s="7" t="str">
        <f>TEXT(Table1[[#This Row],[Date]],"DD")</f>
        <v>30</v>
      </c>
      <c r="G335" s="7" t="str">
        <f>TEXT(Table1[[#This Row],[Date]],"DDDD")</f>
        <v>Saturday</v>
      </c>
      <c r="H335" s="6" t="s">
        <v>29</v>
      </c>
      <c r="I335" s="6">
        <v>-70000</v>
      </c>
      <c r="J335" s="6" t="s">
        <v>20</v>
      </c>
      <c r="K335" s="6" t="s">
        <v>16</v>
      </c>
      <c r="L335" s="6" t="s">
        <v>17</v>
      </c>
      <c r="M335" s="6" t="str">
        <f>IF(Table1[[#This Row],[Expense subgroup]]="", "Revenue", "")</f>
        <v/>
      </c>
      <c r="N335" s="6" t="str">
        <f>IF(Table1[[#This Row],[Expense subgroup]]&lt;&gt;"", "Expense","")</f>
        <v>Expense</v>
      </c>
    </row>
    <row r="336" spans="1:14" x14ac:dyDescent="0.3">
      <c r="A336" s="6">
        <v>2023</v>
      </c>
      <c r="B336" s="6" t="s">
        <v>38</v>
      </c>
      <c r="C336" s="6" t="str">
        <f t="shared" si="5"/>
        <v>3rd Quarter</v>
      </c>
      <c r="D336" s="6">
        <v>1</v>
      </c>
      <c r="E336" s="7">
        <v>45199</v>
      </c>
      <c r="F336" s="7" t="str">
        <f>TEXT(Table1[[#This Row],[Date]],"DD")</f>
        <v>30</v>
      </c>
      <c r="G336" s="7" t="str">
        <f>TEXT(Table1[[#This Row],[Date]],"DDDD")</f>
        <v>Saturday</v>
      </c>
      <c r="H336" s="6" t="s">
        <v>29</v>
      </c>
      <c r="I336" s="6">
        <v>-10000</v>
      </c>
      <c r="J336" s="6" t="s">
        <v>21</v>
      </c>
      <c r="K336" s="6" t="s">
        <v>16</v>
      </c>
      <c r="L336" s="6" t="s">
        <v>17</v>
      </c>
      <c r="M336" s="6" t="str">
        <f>IF(Table1[[#This Row],[Expense subgroup]]="", "Revenue", "")</f>
        <v/>
      </c>
      <c r="N336" s="6" t="str">
        <f>IF(Table1[[#This Row],[Expense subgroup]]&lt;&gt;"", "Expense","")</f>
        <v>Expense</v>
      </c>
    </row>
    <row r="337" spans="1:14" x14ac:dyDescent="0.3">
      <c r="A337" s="6">
        <v>2023</v>
      </c>
      <c r="B337" s="6" t="s">
        <v>38</v>
      </c>
      <c r="C337" s="6" t="str">
        <f t="shared" si="5"/>
        <v>3rd Quarter</v>
      </c>
      <c r="D337" s="6">
        <v>1</v>
      </c>
      <c r="E337" s="7">
        <v>45199</v>
      </c>
      <c r="F337" s="7" t="str">
        <f>TEXT(Table1[[#This Row],[Date]],"DD")</f>
        <v>30</v>
      </c>
      <c r="G337" s="7" t="str">
        <f>TEXT(Table1[[#This Row],[Date]],"DDDD")</f>
        <v>Saturday</v>
      </c>
      <c r="H337" s="6" t="s">
        <v>29</v>
      </c>
      <c r="I337" s="6">
        <v>-5400</v>
      </c>
      <c r="J337" s="6" t="s">
        <v>22</v>
      </c>
      <c r="K337" s="6" t="s">
        <v>16</v>
      </c>
      <c r="L337" s="6" t="s">
        <v>17</v>
      </c>
      <c r="M337" s="6" t="str">
        <f>IF(Table1[[#This Row],[Expense subgroup]]="", "Revenue", "")</f>
        <v/>
      </c>
      <c r="N337" s="6" t="str">
        <f>IF(Table1[[#This Row],[Expense subgroup]]&lt;&gt;"", "Expense","")</f>
        <v>Expense</v>
      </c>
    </row>
    <row r="338" spans="1:14" x14ac:dyDescent="0.3">
      <c r="A338" s="6">
        <v>2023</v>
      </c>
      <c r="B338" s="6" t="s">
        <v>38</v>
      </c>
      <c r="C338" s="6" t="str">
        <f t="shared" si="5"/>
        <v>3rd Quarter</v>
      </c>
      <c r="D338" s="6">
        <v>1</v>
      </c>
      <c r="E338" s="7">
        <v>45199</v>
      </c>
      <c r="F338" s="7" t="str">
        <f>TEXT(Table1[[#This Row],[Date]],"DD")</f>
        <v>30</v>
      </c>
      <c r="G338" s="7" t="str">
        <f>TEXT(Table1[[#This Row],[Date]],"DDDD")</f>
        <v>Saturday</v>
      </c>
      <c r="H338" s="6" t="s">
        <v>29</v>
      </c>
      <c r="I338" s="6">
        <v>-25000</v>
      </c>
      <c r="J338" s="6" t="s">
        <v>23</v>
      </c>
      <c r="K338" s="6" t="s">
        <v>24</v>
      </c>
      <c r="L338" s="6" t="s">
        <v>17</v>
      </c>
      <c r="M338" s="6" t="str">
        <f>IF(Table1[[#This Row],[Expense subgroup]]="", "Revenue", "")</f>
        <v/>
      </c>
      <c r="N338" s="6" t="str">
        <f>IF(Table1[[#This Row],[Expense subgroup]]&lt;&gt;"", "Expense","")</f>
        <v>Expense</v>
      </c>
    </row>
    <row r="339" spans="1:14" x14ac:dyDescent="0.3">
      <c r="A339" s="6">
        <v>2023</v>
      </c>
      <c r="B339" s="6" t="s">
        <v>38</v>
      </c>
      <c r="C339" s="6" t="str">
        <f t="shared" si="5"/>
        <v>3rd Quarter</v>
      </c>
      <c r="D339" s="6">
        <v>1</v>
      </c>
      <c r="E339" s="7">
        <v>45199</v>
      </c>
      <c r="F339" s="7" t="str">
        <f>TEXT(Table1[[#This Row],[Date]],"DD")</f>
        <v>30</v>
      </c>
      <c r="G339" s="7" t="str">
        <f>TEXT(Table1[[#This Row],[Date]],"DDDD")</f>
        <v>Saturday</v>
      </c>
      <c r="H339" s="6" t="s">
        <v>29</v>
      </c>
      <c r="I339" s="6">
        <v>-3600</v>
      </c>
      <c r="J339" s="6" t="s">
        <v>25</v>
      </c>
      <c r="K339" s="6" t="s">
        <v>24</v>
      </c>
      <c r="L339" s="6" t="s">
        <v>17</v>
      </c>
      <c r="M339" s="6" t="str">
        <f>IF(Table1[[#This Row],[Expense subgroup]]="", "Revenue", "")</f>
        <v/>
      </c>
      <c r="N339" s="6" t="str">
        <f>IF(Table1[[#This Row],[Expense subgroup]]&lt;&gt;"", "Expense","")</f>
        <v>Expense</v>
      </c>
    </row>
    <row r="340" spans="1:14" x14ac:dyDescent="0.3">
      <c r="A340" s="6">
        <v>2023</v>
      </c>
      <c r="B340" s="6" t="s">
        <v>38</v>
      </c>
      <c r="C340" s="6" t="str">
        <f t="shared" si="5"/>
        <v>3rd Quarter</v>
      </c>
      <c r="D340" s="6">
        <v>1</v>
      </c>
      <c r="E340" s="7">
        <v>45199</v>
      </c>
      <c r="F340" s="7" t="str">
        <f>TEXT(Table1[[#This Row],[Date]],"DD")</f>
        <v>30</v>
      </c>
      <c r="G340" s="7" t="str">
        <f>TEXT(Table1[[#This Row],[Date]],"DDDD")</f>
        <v>Saturday</v>
      </c>
      <c r="H340" s="6" t="s">
        <v>29</v>
      </c>
      <c r="I340" s="6">
        <v>-10000</v>
      </c>
      <c r="J340" s="6" t="s">
        <v>26</v>
      </c>
      <c r="K340" s="6" t="s">
        <v>24</v>
      </c>
      <c r="L340" s="6" t="s">
        <v>17</v>
      </c>
      <c r="M340" s="6" t="str">
        <f>IF(Table1[[#This Row],[Expense subgroup]]="", "Revenue", "")</f>
        <v/>
      </c>
      <c r="N340" s="6" t="str">
        <f>IF(Table1[[#This Row],[Expense subgroup]]&lt;&gt;"", "Expense","")</f>
        <v>Expense</v>
      </c>
    </row>
    <row r="341" spans="1:14" x14ac:dyDescent="0.3">
      <c r="A341" s="6">
        <v>2023</v>
      </c>
      <c r="B341" s="6" t="s">
        <v>38</v>
      </c>
      <c r="C341" s="6" t="str">
        <f t="shared" si="5"/>
        <v>3rd Quarter</v>
      </c>
      <c r="D341" s="6">
        <v>1</v>
      </c>
      <c r="E341" s="7">
        <v>45199</v>
      </c>
      <c r="F341" s="7" t="str">
        <f>TEXT(Table1[[#This Row],[Date]],"DD")</f>
        <v>30</v>
      </c>
      <c r="G341" s="7" t="str">
        <f>TEXT(Table1[[#This Row],[Date]],"DDDD")</f>
        <v>Saturday</v>
      </c>
      <c r="H341" s="6" t="s">
        <v>29</v>
      </c>
      <c r="I341" s="6">
        <v>-30000</v>
      </c>
      <c r="J341" s="6" t="s">
        <v>11</v>
      </c>
      <c r="K341" s="6" t="s">
        <v>24</v>
      </c>
      <c r="L341" s="6" t="s">
        <v>17</v>
      </c>
      <c r="M341" s="6" t="str">
        <f>IF(Table1[[#This Row],[Expense subgroup]]="", "Revenue", "")</f>
        <v/>
      </c>
      <c r="N341" s="6" t="str">
        <f>IF(Table1[[#This Row],[Expense subgroup]]&lt;&gt;"", "Expense","")</f>
        <v>Expense</v>
      </c>
    </row>
    <row r="342" spans="1:14" x14ac:dyDescent="0.3">
      <c r="A342" s="6">
        <v>2023</v>
      </c>
      <c r="B342" s="6" t="s">
        <v>38</v>
      </c>
      <c r="C342" s="6" t="str">
        <f t="shared" si="5"/>
        <v>3rd Quarter</v>
      </c>
      <c r="D342" s="6">
        <v>1</v>
      </c>
      <c r="E342" s="7">
        <v>45199</v>
      </c>
      <c r="F342" s="7" t="str">
        <f>TEXT(Table1[[#This Row],[Date]],"DD")</f>
        <v>30</v>
      </c>
      <c r="G342" s="7" t="str">
        <f>TEXT(Table1[[#This Row],[Date]],"DDDD")</f>
        <v>Saturday</v>
      </c>
      <c r="H342" s="6" t="s">
        <v>29</v>
      </c>
      <c r="I342" s="6">
        <v>-200000</v>
      </c>
      <c r="J342" s="6" t="s">
        <v>27</v>
      </c>
      <c r="K342" s="6" t="s">
        <v>24</v>
      </c>
      <c r="L342" s="6" t="s">
        <v>17</v>
      </c>
      <c r="M342" s="6" t="str">
        <f>IF(Table1[[#This Row],[Expense subgroup]]="", "Revenue", "")</f>
        <v/>
      </c>
      <c r="N342" s="6" t="str">
        <f>IF(Table1[[#This Row],[Expense subgroup]]&lt;&gt;"", "Expense","")</f>
        <v>Expense</v>
      </c>
    </row>
    <row r="343" spans="1:14" x14ac:dyDescent="0.3">
      <c r="A343" s="6">
        <v>2023</v>
      </c>
      <c r="B343" s="6" t="s">
        <v>38</v>
      </c>
      <c r="C343" s="6" t="str">
        <f t="shared" si="5"/>
        <v>3rd Quarter</v>
      </c>
      <c r="D343" s="6">
        <v>1</v>
      </c>
      <c r="E343" s="7">
        <v>45199</v>
      </c>
      <c r="F343" s="7" t="str">
        <f>TEXT(Table1[[#This Row],[Date]],"DD")</f>
        <v>30</v>
      </c>
      <c r="G343" s="7" t="str">
        <f>TEXT(Table1[[#This Row],[Date]],"DDDD")</f>
        <v>Saturday</v>
      </c>
      <c r="H343" s="6" t="s">
        <v>29</v>
      </c>
      <c r="I343" s="6">
        <v>-12600</v>
      </c>
      <c r="J343" s="6" t="s">
        <v>22</v>
      </c>
      <c r="K343" s="6" t="s">
        <v>24</v>
      </c>
      <c r="L343" s="6" t="s">
        <v>17</v>
      </c>
      <c r="M343" s="6" t="str">
        <f>IF(Table1[[#This Row],[Expense subgroup]]="", "Revenue", "")</f>
        <v/>
      </c>
      <c r="N343" s="6" t="str">
        <f>IF(Table1[[#This Row],[Expense subgroup]]&lt;&gt;"", "Expense","")</f>
        <v>Expense</v>
      </c>
    </row>
    <row r="344" spans="1:14" x14ac:dyDescent="0.3">
      <c r="A344" s="6">
        <v>2023</v>
      </c>
      <c r="B344" s="6" t="s">
        <v>38</v>
      </c>
      <c r="C344" s="6" t="str">
        <f t="shared" si="5"/>
        <v>3rd Quarter</v>
      </c>
      <c r="D344" s="6">
        <v>1</v>
      </c>
      <c r="E344" s="7">
        <v>45199</v>
      </c>
      <c r="F344" s="7" t="str">
        <f>TEXT(Table1[[#This Row],[Date]],"DD")</f>
        <v>30</v>
      </c>
      <c r="G344" s="7" t="str">
        <f>TEXT(Table1[[#This Row],[Date]],"DDDD")</f>
        <v>Saturday</v>
      </c>
      <c r="H344" s="6" t="s">
        <v>29</v>
      </c>
      <c r="I344" s="6">
        <v>-15000</v>
      </c>
      <c r="J344" s="6" t="s">
        <v>28</v>
      </c>
      <c r="K344" s="6" t="s">
        <v>28</v>
      </c>
      <c r="L344" s="6" t="s">
        <v>17</v>
      </c>
      <c r="M344" s="6" t="str">
        <f>IF(Table1[[#This Row],[Expense subgroup]]="", "Revenue", "")</f>
        <v/>
      </c>
      <c r="N344" s="6" t="str">
        <f>IF(Table1[[#This Row],[Expense subgroup]]&lt;&gt;"", "Expense","")</f>
        <v>Expense</v>
      </c>
    </row>
    <row r="345" spans="1:14" x14ac:dyDescent="0.3">
      <c r="A345" s="6">
        <v>2023</v>
      </c>
      <c r="B345" s="6" t="s">
        <v>39</v>
      </c>
      <c r="C345" s="6" t="str">
        <f t="shared" si="5"/>
        <v>4th Quarter</v>
      </c>
      <c r="D345" s="6">
        <v>1</v>
      </c>
      <c r="E345" s="7">
        <v>45230</v>
      </c>
      <c r="F345" s="7" t="str">
        <f>TEXT(Table1[[#This Row],[Date]],"DD")</f>
        <v>31</v>
      </c>
      <c r="G345" s="7" t="str">
        <f>TEXT(Table1[[#This Row],[Date]],"DDDD")</f>
        <v>Tuesday</v>
      </c>
      <c r="H345" s="6" t="s">
        <v>29</v>
      </c>
      <c r="I345" s="6">
        <v>600000</v>
      </c>
      <c r="K345" s="6" t="s">
        <v>11</v>
      </c>
      <c r="L345" s="6" t="s">
        <v>12</v>
      </c>
      <c r="M345" s="6" t="str">
        <f>IF(Table1[[#This Row],[Expense subgroup]]="", "Revenue", "")</f>
        <v>Revenue</v>
      </c>
      <c r="N345" s="6" t="str">
        <f>IF(Table1[[#This Row],[Expense subgroup]]&lt;&gt;"", "Expense","")</f>
        <v/>
      </c>
    </row>
    <row r="346" spans="1:14" x14ac:dyDescent="0.3">
      <c r="A346" s="6">
        <v>2023</v>
      </c>
      <c r="B346" s="6" t="s">
        <v>39</v>
      </c>
      <c r="C346" s="6" t="str">
        <f t="shared" si="5"/>
        <v>4th Quarter</v>
      </c>
      <c r="D346" s="6">
        <v>1</v>
      </c>
      <c r="E346" s="7">
        <v>45230</v>
      </c>
      <c r="F346" s="7" t="str">
        <f>TEXT(Table1[[#This Row],[Date]],"DD")</f>
        <v>31</v>
      </c>
      <c r="G346" s="7" t="str">
        <f>TEXT(Table1[[#This Row],[Date]],"DDDD")</f>
        <v>Tuesday</v>
      </c>
      <c r="H346" s="6" t="s">
        <v>29</v>
      </c>
      <c r="I346" s="6">
        <v>30000</v>
      </c>
      <c r="K346" s="6" t="s">
        <v>14</v>
      </c>
      <c r="L346" s="6" t="s">
        <v>12</v>
      </c>
      <c r="M346" s="6" t="str">
        <f>IF(Table1[[#This Row],[Expense subgroup]]="", "Revenue", "")</f>
        <v>Revenue</v>
      </c>
      <c r="N346" s="6" t="str">
        <f>IF(Table1[[#This Row],[Expense subgroup]]&lt;&gt;"", "Expense","")</f>
        <v/>
      </c>
    </row>
    <row r="347" spans="1:14" x14ac:dyDescent="0.3">
      <c r="A347" s="6">
        <v>2023</v>
      </c>
      <c r="B347" s="6" t="s">
        <v>39</v>
      </c>
      <c r="C347" s="6" t="str">
        <f t="shared" si="5"/>
        <v>4th Quarter</v>
      </c>
      <c r="D347" s="6">
        <v>1</v>
      </c>
      <c r="E347" s="7">
        <v>45230</v>
      </c>
      <c r="F347" s="7" t="str">
        <f>TEXT(Table1[[#This Row],[Date]],"DD")</f>
        <v>31</v>
      </c>
      <c r="G347" s="7" t="str">
        <f>TEXT(Table1[[#This Row],[Date]],"DDDD")</f>
        <v>Tuesday</v>
      </c>
      <c r="H347" s="6" t="s">
        <v>29</v>
      </c>
      <c r="I347" s="6">
        <v>-36000</v>
      </c>
      <c r="J347" s="6" t="s">
        <v>15</v>
      </c>
      <c r="K347" s="6" t="s">
        <v>16</v>
      </c>
      <c r="L347" s="6" t="s">
        <v>17</v>
      </c>
      <c r="M347" s="6" t="str">
        <f>IF(Table1[[#This Row],[Expense subgroup]]="", "Revenue", "")</f>
        <v/>
      </c>
      <c r="N347" s="6" t="str">
        <f>IF(Table1[[#This Row],[Expense subgroup]]&lt;&gt;"", "Expense","")</f>
        <v>Expense</v>
      </c>
    </row>
    <row r="348" spans="1:14" x14ac:dyDescent="0.3">
      <c r="A348" s="6">
        <v>2023</v>
      </c>
      <c r="B348" s="6" t="s">
        <v>39</v>
      </c>
      <c r="C348" s="6" t="str">
        <f t="shared" si="5"/>
        <v>4th Quarter</v>
      </c>
      <c r="D348" s="6">
        <v>1</v>
      </c>
      <c r="E348" s="7">
        <v>45230</v>
      </c>
      <c r="F348" s="7" t="str">
        <f>TEXT(Table1[[#This Row],[Date]],"DD")</f>
        <v>31</v>
      </c>
      <c r="G348" s="7" t="str">
        <f>TEXT(Table1[[#This Row],[Date]],"DDDD")</f>
        <v>Tuesday</v>
      </c>
      <c r="H348" s="6" t="s">
        <v>29</v>
      </c>
      <c r="I348" s="6">
        <v>-72000</v>
      </c>
      <c r="J348" s="6" t="s">
        <v>18</v>
      </c>
      <c r="K348" s="6" t="s">
        <v>16</v>
      </c>
      <c r="L348" s="6" t="s">
        <v>17</v>
      </c>
      <c r="M348" s="6" t="str">
        <f>IF(Table1[[#This Row],[Expense subgroup]]="", "Revenue", "")</f>
        <v/>
      </c>
      <c r="N348" s="6" t="str">
        <f>IF(Table1[[#This Row],[Expense subgroup]]&lt;&gt;"", "Expense","")</f>
        <v>Expense</v>
      </c>
    </row>
    <row r="349" spans="1:14" x14ac:dyDescent="0.3">
      <c r="A349" s="6">
        <v>2023</v>
      </c>
      <c r="B349" s="6" t="s">
        <v>39</v>
      </c>
      <c r="C349" s="6" t="str">
        <f t="shared" si="5"/>
        <v>4th Quarter</v>
      </c>
      <c r="D349" s="6">
        <v>1</v>
      </c>
      <c r="E349" s="7">
        <v>45230</v>
      </c>
      <c r="F349" s="7" t="str">
        <f>TEXT(Table1[[#This Row],[Date]],"DD")</f>
        <v>31</v>
      </c>
      <c r="G349" s="7" t="str">
        <f>TEXT(Table1[[#This Row],[Date]],"DDDD")</f>
        <v>Tuesday</v>
      </c>
      <c r="H349" s="6" t="s">
        <v>29</v>
      </c>
      <c r="I349" s="6">
        <v>-20000</v>
      </c>
      <c r="J349" s="6" t="s">
        <v>19</v>
      </c>
      <c r="K349" s="6" t="s">
        <v>16</v>
      </c>
      <c r="L349" s="6" t="s">
        <v>17</v>
      </c>
      <c r="M349" s="6" t="str">
        <f>IF(Table1[[#This Row],[Expense subgroup]]="", "Revenue", "")</f>
        <v/>
      </c>
      <c r="N349" s="6" t="str">
        <f>IF(Table1[[#This Row],[Expense subgroup]]&lt;&gt;"", "Expense","")</f>
        <v>Expense</v>
      </c>
    </row>
    <row r="350" spans="1:14" x14ac:dyDescent="0.3">
      <c r="A350" s="6">
        <v>2023</v>
      </c>
      <c r="B350" s="6" t="s">
        <v>39</v>
      </c>
      <c r="C350" s="6" t="str">
        <f t="shared" si="5"/>
        <v>4th Quarter</v>
      </c>
      <c r="D350" s="6">
        <v>1</v>
      </c>
      <c r="E350" s="7">
        <v>45230</v>
      </c>
      <c r="F350" s="7" t="str">
        <f>TEXT(Table1[[#This Row],[Date]],"DD")</f>
        <v>31</v>
      </c>
      <c r="G350" s="7" t="str">
        <f>TEXT(Table1[[#This Row],[Date]],"DDDD")</f>
        <v>Tuesday</v>
      </c>
      <c r="H350" s="6" t="s">
        <v>29</v>
      </c>
      <c r="I350" s="6">
        <v>-70000</v>
      </c>
      <c r="J350" s="6" t="s">
        <v>20</v>
      </c>
      <c r="K350" s="6" t="s">
        <v>16</v>
      </c>
      <c r="L350" s="6" t="s">
        <v>17</v>
      </c>
      <c r="M350" s="6" t="str">
        <f>IF(Table1[[#This Row],[Expense subgroup]]="", "Revenue", "")</f>
        <v/>
      </c>
      <c r="N350" s="6" t="str">
        <f>IF(Table1[[#This Row],[Expense subgroup]]&lt;&gt;"", "Expense","")</f>
        <v>Expense</v>
      </c>
    </row>
    <row r="351" spans="1:14" x14ac:dyDescent="0.3">
      <c r="A351" s="6">
        <v>2023</v>
      </c>
      <c r="B351" s="6" t="s">
        <v>39</v>
      </c>
      <c r="C351" s="6" t="str">
        <f t="shared" si="5"/>
        <v>4th Quarter</v>
      </c>
      <c r="D351" s="6">
        <v>1</v>
      </c>
      <c r="E351" s="7">
        <v>45230</v>
      </c>
      <c r="F351" s="7" t="str">
        <f>TEXT(Table1[[#This Row],[Date]],"DD")</f>
        <v>31</v>
      </c>
      <c r="G351" s="7" t="str">
        <f>TEXT(Table1[[#This Row],[Date]],"DDDD")</f>
        <v>Tuesday</v>
      </c>
      <c r="H351" s="6" t="s">
        <v>29</v>
      </c>
      <c r="I351" s="6">
        <v>-10000</v>
      </c>
      <c r="J351" s="6" t="s">
        <v>21</v>
      </c>
      <c r="K351" s="6" t="s">
        <v>16</v>
      </c>
      <c r="L351" s="6" t="s">
        <v>17</v>
      </c>
      <c r="M351" s="6" t="str">
        <f>IF(Table1[[#This Row],[Expense subgroup]]="", "Revenue", "")</f>
        <v/>
      </c>
      <c r="N351" s="6" t="str">
        <f>IF(Table1[[#This Row],[Expense subgroup]]&lt;&gt;"", "Expense","")</f>
        <v>Expense</v>
      </c>
    </row>
    <row r="352" spans="1:14" x14ac:dyDescent="0.3">
      <c r="A352" s="6">
        <v>2023</v>
      </c>
      <c r="B352" s="6" t="s">
        <v>39</v>
      </c>
      <c r="C352" s="6" t="str">
        <f t="shared" si="5"/>
        <v>4th Quarter</v>
      </c>
      <c r="D352" s="6">
        <v>1</v>
      </c>
      <c r="E352" s="7">
        <v>45230</v>
      </c>
      <c r="F352" s="7" t="str">
        <f>TEXT(Table1[[#This Row],[Date]],"DD")</f>
        <v>31</v>
      </c>
      <c r="G352" s="7" t="str">
        <f>TEXT(Table1[[#This Row],[Date]],"DDDD")</f>
        <v>Tuesday</v>
      </c>
      <c r="H352" s="6" t="s">
        <v>29</v>
      </c>
      <c r="I352" s="6">
        <v>-3600</v>
      </c>
      <c r="J352" s="6" t="s">
        <v>22</v>
      </c>
      <c r="K352" s="6" t="s">
        <v>16</v>
      </c>
      <c r="L352" s="6" t="s">
        <v>17</v>
      </c>
      <c r="M352" s="6" t="str">
        <f>IF(Table1[[#This Row],[Expense subgroup]]="", "Revenue", "")</f>
        <v/>
      </c>
      <c r="N352" s="6" t="str">
        <f>IF(Table1[[#This Row],[Expense subgroup]]&lt;&gt;"", "Expense","")</f>
        <v>Expense</v>
      </c>
    </row>
    <row r="353" spans="1:14" x14ac:dyDescent="0.3">
      <c r="A353" s="6">
        <v>2023</v>
      </c>
      <c r="B353" s="6" t="s">
        <v>39</v>
      </c>
      <c r="C353" s="6" t="str">
        <f t="shared" si="5"/>
        <v>4th Quarter</v>
      </c>
      <c r="D353" s="6">
        <v>1</v>
      </c>
      <c r="E353" s="7">
        <v>45230</v>
      </c>
      <c r="F353" s="7" t="str">
        <f>TEXT(Table1[[#This Row],[Date]],"DD")</f>
        <v>31</v>
      </c>
      <c r="G353" s="7" t="str">
        <f>TEXT(Table1[[#This Row],[Date]],"DDDD")</f>
        <v>Tuesday</v>
      </c>
      <c r="H353" s="6" t="s">
        <v>29</v>
      </c>
      <c r="I353" s="6">
        <v>-25000</v>
      </c>
      <c r="J353" s="6" t="s">
        <v>23</v>
      </c>
      <c r="K353" s="6" t="s">
        <v>24</v>
      </c>
      <c r="L353" s="6" t="s">
        <v>17</v>
      </c>
      <c r="M353" s="6" t="str">
        <f>IF(Table1[[#This Row],[Expense subgroup]]="", "Revenue", "")</f>
        <v/>
      </c>
      <c r="N353" s="6" t="str">
        <f>IF(Table1[[#This Row],[Expense subgroup]]&lt;&gt;"", "Expense","")</f>
        <v>Expense</v>
      </c>
    </row>
    <row r="354" spans="1:14" x14ac:dyDescent="0.3">
      <c r="A354" s="6">
        <v>2023</v>
      </c>
      <c r="B354" s="6" t="s">
        <v>39</v>
      </c>
      <c r="C354" s="6" t="str">
        <f t="shared" si="5"/>
        <v>4th Quarter</v>
      </c>
      <c r="D354" s="6">
        <v>1</v>
      </c>
      <c r="E354" s="7">
        <v>45230</v>
      </c>
      <c r="F354" s="7" t="str">
        <f>TEXT(Table1[[#This Row],[Date]],"DD")</f>
        <v>31</v>
      </c>
      <c r="G354" s="7" t="str">
        <f>TEXT(Table1[[#This Row],[Date]],"DDDD")</f>
        <v>Tuesday</v>
      </c>
      <c r="H354" s="6" t="s">
        <v>29</v>
      </c>
      <c r="I354" s="6">
        <v>-3600</v>
      </c>
      <c r="J354" s="6" t="s">
        <v>25</v>
      </c>
      <c r="K354" s="6" t="s">
        <v>24</v>
      </c>
      <c r="L354" s="6" t="s">
        <v>17</v>
      </c>
      <c r="M354" s="6" t="str">
        <f>IF(Table1[[#This Row],[Expense subgroup]]="", "Revenue", "")</f>
        <v/>
      </c>
      <c r="N354" s="6" t="str">
        <f>IF(Table1[[#This Row],[Expense subgroup]]&lt;&gt;"", "Expense","")</f>
        <v>Expense</v>
      </c>
    </row>
    <row r="355" spans="1:14" x14ac:dyDescent="0.3">
      <c r="A355" s="6">
        <v>2023</v>
      </c>
      <c r="B355" s="6" t="s">
        <v>39</v>
      </c>
      <c r="C355" s="6" t="str">
        <f t="shared" si="5"/>
        <v>4th Quarter</v>
      </c>
      <c r="D355" s="6">
        <v>1</v>
      </c>
      <c r="E355" s="7">
        <v>45230</v>
      </c>
      <c r="F355" s="7" t="str">
        <f>TEXT(Table1[[#This Row],[Date]],"DD")</f>
        <v>31</v>
      </c>
      <c r="G355" s="7" t="str">
        <f>TEXT(Table1[[#This Row],[Date]],"DDDD")</f>
        <v>Tuesday</v>
      </c>
      <c r="H355" s="6" t="s">
        <v>29</v>
      </c>
      <c r="I355" s="6">
        <v>-10000</v>
      </c>
      <c r="J355" s="6" t="s">
        <v>26</v>
      </c>
      <c r="K355" s="6" t="s">
        <v>24</v>
      </c>
      <c r="L355" s="6" t="s">
        <v>17</v>
      </c>
      <c r="M355" s="6" t="str">
        <f>IF(Table1[[#This Row],[Expense subgroup]]="", "Revenue", "")</f>
        <v/>
      </c>
      <c r="N355" s="6" t="str">
        <f>IF(Table1[[#This Row],[Expense subgroup]]&lt;&gt;"", "Expense","")</f>
        <v>Expense</v>
      </c>
    </row>
    <row r="356" spans="1:14" x14ac:dyDescent="0.3">
      <c r="A356" s="6">
        <v>2023</v>
      </c>
      <c r="B356" s="6" t="s">
        <v>39</v>
      </c>
      <c r="C356" s="6" t="str">
        <f t="shared" si="5"/>
        <v>4th Quarter</v>
      </c>
      <c r="D356" s="6">
        <v>1</v>
      </c>
      <c r="E356" s="7">
        <v>45230</v>
      </c>
      <c r="F356" s="7" t="str">
        <f>TEXT(Table1[[#This Row],[Date]],"DD")</f>
        <v>31</v>
      </c>
      <c r="G356" s="7" t="str">
        <f>TEXT(Table1[[#This Row],[Date]],"DDDD")</f>
        <v>Tuesday</v>
      </c>
      <c r="H356" s="6" t="s">
        <v>29</v>
      </c>
      <c r="I356" s="6">
        <v>-30000</v>
      </c>
      <c r="J356" s="6" t="s">
        <v>11</v>
      </c>
      <c r="K356" s="6" t="s">
        <v>24</v>
      </c>
      <c r="L356" s="6" t="s">
        <v>17</v>
      </c>
      <c r="M356" s="6" t="str">
        <f>IF(Table1[[#This Row],[Expense subgroup]]="", "Revenue", "")</f>
        <v/>
      </c>
      <c r="N356" s="6" t="str">
        <f>IF(Table1[[#This Row],[Expense subgroup]]&lt;&gt;"", "Expense","")</f>
        <v>Expense</v>
      </c>
    </row>
    <row r="357" spans="1:14" x14ac:dyDescent="0.3">
      <c r="A357" s="6">
        <v>2023</v>
      </c>
      <c r="B357" s="6" t="s">
        <v>39</v>
      </c>
      <c r="C357" s="6" t="str">
        <f t="shared" si="5"/>
        <v>4th Quarter</v>
      </c>
      <c r="D357" s="6">
        <v>1</v>
      </c>
      <c r="E357" s="7">
        <v>45230</v>
      </c>
      <c r="F357" s="7" t="str">
        <f>TEXT(Table1[[#This Row],[Date]],"DD")</f>
        <v>31</v>
      </c>
      <c r="G357" s="7" t="str">
        <f>TEXT(Table1[[#This Row],[Date]],"DDDD")</f>
        <v>Tuesday</v>
      </c>
      <c r="H357" s="6" t="s">
        <v>29</v>
      </c>
      <c r="I357" s="6">
        <v>-200000</v>
      </c>
      <c r="J357" s="6" t="s">
        <v>27</v>
      </c>
      <c r="K357" s="6" t="s">
        <v>24</v>
      </c>
      <c r="L357" s="6" t="s">
        <v>17</v>
      </c>
      <c r="M357" s="6" t="str">
        <f>IF(Table1[[#This Row],[Expense subgroup]]="", "Revenue", "")</f>
        <v/>
      </c>
      <c r="N357" s="6" t="str">
        <f>IF(Table1[[#This Row],[Expense subgroup]]&lt;&gt;"", "Expense","")</f>
        <v>Expense</v>
      </c>
    </row>
    <row r="358" spans="1:14" x14ac:dyDescent="0.3">
      <c r="A358" s="6">
        <v>2023</v>
      </c>
      <c r="B358" s="6" t="s">
        <v>39</v>
      </c>
      <c r="C358" s="6" t="str">
        <f t="shared" si="5"/>
        <v>4th Quarter</v>
      </c>
      <c r="D358" s="6">
        <v>1</v>
      </c>
      <c r="E358" s="7">
        <v>45230</v>
      </c>
      <c r="F358" s="7" t="str">
        <f>TEXT(Table1[[#This Row],[Date]],"DD")</f>
        <v>31</v>
      </c>
      <c r="G358" s="7" t="str">
        <f>TEXT(Table1[[#This Row],[Date]],"DDDD")</f>
        <v>Tuesday</v>
      </c>
      <c r="H358" s="6" t="s">
        <v>29</v>
      </c>
      <c r="I358" s="6">
        <v>-12600</v>
      </c>
      <c r="J358" s="6" t="s">
        <v>22</v>
      </c>
      <c r="K358" s="6" t="s">
        <v>24</v>
      </c>
      <c r="L358" s="6" t="s">
        <v>17</v>
      </c>
      <c r="M358" s="6" t="str">
        <f>IF(Table1[[#This Row],[Expense subgroup]]="", "Revenue", "")</f>
        <v/>
      </c>
      <c r="N358" s="6" t="str">
        <f>IF(Table1[[#This Row],[Expense subgroup]]&lt;&gt;"", "Expense","")</f>
        <v>Expense</v>
      </c>
    </row>
    <row r="359" spans="1:14" x14ac:dyDescent="0.3">
      <c r="A359" s="6">
        <v>2023</v>
      </c>
      <c r="B359" s="6" t="s">
        <v>39</v>
      </c>
      <c r="C359" s="6" t="str">
        <f t="shared" si="5"/>
        <v>4th Quarter</v>
      </c>
      <c r="D359" s="6">
        <v>1</v>
      </c>
      <c r="E359" s="7">
        <v>45230</v>
      </c>
      <c r="F359" s="7" t="str">
        <f>TEXT(Table1[[#This Row],[Date]],"DD")</f>
        <v>31</v>
      </c>
      <c r="G359" s="7" t="str">
        <f>TEXT(Table1[[#This Row],[Date]],"DDDD")</f>
        <v>Tuesday</v>
      </c>
      <c r="H359" s="6" t="s">
        <v>29</v>
      </c>
      <c r="I359" s="6">
        <v>-34300</v>
      </c>
      <c r="J359" s="6" t="s">
        <v>28</v>
      </c>
      <c r="K359" s="6" t="s">
        <v>28</v>
      </c>
      <c r="L359" s="6" t="s">
        <v>17</v>
      </c>
      <c r="M359" s="6" t="str">
        <f>IF(Table1[[#This Row],[Expense subgroup]]="", "Revenue", "")</f>
        <v/>
      </c>
      <c r="N359" s="6" t="str">
        <f>IF(Table1[[#This Row],[Expense subgroup]]&lt;&gt;"", "Expense","")</f>
        <v>Expense</v>
      </c>
    </row>
    <row r="360" spans="1:14" x14ac:dyDescent="0.3">
      <c r="A360" s="6">
        <v>2023</v>
      </c>
      <c r="B360" s="6" t="s">
        <v>40</v>
      </c>
      <c r="C360" s="6" t="str">
        <f t="shared" si="5"/>
        <v>4th Quarter</v>
      </c>
      <c r="D360" s="6">
        <v>1</v>
      </c>
      <c r="E360" s="7">
        <v>45260</v>
      </c>
      <c r="F360" s="7" t="str">
        <f>TEXT(Table1[[#This Row],[Date]],"DD")</f>
        <v>30</v>
      </c>
      <c r="G360" s="7" t="str">
        <f>TEXT(Table1[[#This Row],[Date]],"DDDD")</f>
        <v>Thursday</v>
      </c>
      <c r="H360" s="6" t="s">
        <v>29</v>
      </c>
      <c r="I360" s="6">
        <v>600000</v>
      </c>
      <c r="K360" s="6" t="s">
        <v>11</v>
      </c>
      <c r="L360" s="6" t="s">
        <v>12</v>
      </c>
      <c r="M360" s="6" t="str">
        <f>IF(Table1[[#This Row],[Expense subgroup]]="", "Revenue", "")</f>
        <v>Revenue</v>
      </c>
      <c r="N360" s="6" t="str">
        <f>IF(Table1[[#This Row],[Expense subgroup]]&lt;&gt;"", "Expense","")</f>
        <v/>
      </c>
    </row>
    <row r="361" spans="1:14" x14ac:dyDescent="0.3">
      <c r="A361" s="6">
        <v>2023</v>
      </c>
      <c r="B361" s="6" t="s">
        <v>40</v>
      </c>
      <c r="C361" s="6" t="str">
        <f t="shared" si="5"/>
        <v>4th Quarter</v>
      </c>
      <c r="D361" s="6">
        <v>1</v>
      </c>
      <c r="E361" s="7">
        <v>45260</v>
      </c>
      <c r="F361" s="7" t="str">
        <f>TEXT(Table1[[#This Row],[Date]],"DD")</f>
        <v>30</v>
      </c>
      <c r="G361" s="7" t="str">
        <f>TEXT(Table1[[#This Row],[Date]],"DDDD")</f>
        <v>Thursday</v>
      </c>
      <c r="H361" s="6" t="s">
        <v>29</v>
      </c>
      <c r="I361" s="6">
        <v>21000</v>
      </c>
      <c r="K361" s="6" t="s">
        <v>14</v>
      </c>
      <c r="L361" s="6" t="s">
        <v>12</v>
      </c>
      <c r="M361" s="6" t="str">
        <f>IF(Table1[[#This Row],[Expense subgroup]]="", "Revenue", "")</f>
        <v>Revenue</v>
      </c>
      <c r="N361" s="6" t="str">
        <f>IF(Table1[[#This Row],[Expense subgroup]]&lt;&gt;"", "Expense","")</f>
        <v/>
      </c>
    </row>
    <row r="362" spans="1:14" x14ac:dyDescent="0.3">
      <c r="A362" s="6">
        <v>2023</v>
      </c>
      <c r="B362" s="6" t="s">
        <v>40</v>
      </c>
      <c r="C362" s="6" t="str">
        <f t="shared" si="5"/>
        <v>4th Quarter</v>
      </c>
      <c r="D362" s="6">
        <v>1</v>
      </c>
      <c r="E362" s="7">
        <v>45260</v>
      </c>
      <c r="F362" s="7" t="str">
        <f>TEXT(Table1[[#This Row],[Date]],"DD")</f>
        <v>30</v>
      </c>
      <c r="G362" s="7" t="str">
        <f>TEXT(Table1[[#This Row],[Date]],"DDDD")</f>
        <v>Thursday</v>
      </c>
      <c r="H362" s="6" t="s">
        <v>29</v>
      </c>
      <c r="I362" s="6">
        <v>-36000</v>
      </c>
      <c r="J362" s="6" t="s">
        <v>15</v>
      </c>
      <c r="K362" s="6" t="s">
        <v>16</v>
      </c>
      <c r="L362" s="6" t="s">
        <v>17</v>
      </c>
      <c r="M362" s="6" t="str">
        <f>IF(Table1[[#This Row],[Expense subgroup]]="", "Revenue", "")</f>
        <v/>
      </c>
      <c r="N362" s="6" t="str">
        <f>IF(Table1[[#This Row],[Expense subgroup]]&lt;&gt;"", "Expense","")</f>
        <v>Expense</v>
      </c>
    </row>
    <row r="363" spans="1:14" x14ac:dyDescent="0.3">
      <c r="A363" s="6">
        <v>2023</v>
      </c>
      <c r="B363" s="6" t="s">
        <v>40</v>
      </c>
      <c r="C363" s="6" t="str">
        <f t="shared" si="5"/>
        <v>4th Quarter</v>
      </c>
      <c r="D363" s="6">
        <v>1</v>
      </c>
      <c r="E363" s="7">
        <v>45260</v>
      </c>
      <c r="F363" s="7" t="str">
        <f>TEXT(Table1[[#This Row],[Date]],"DD")</f>
        <v>30</v>
      </c>
      <c r="G363" s="7" t="str">
        <f>TEXT(Table1[[#This Row],[Date]],"DDDD")</f>
        <v>Thursday</v>
      </c>
      <c r="H363" s="6" t="s">
        <v>29</v>
      </c>
      <c r="I363" s="6">
        <v>-72000</v>
      </c>
      <c r="J363" s="6" t="s">
        <v>18</v>
      </c>
      <c r="K363" s="6" t="s">
        <v>16</v>
      </c>
      <c r="L363" s="6" t="s">
        <v>17</v>
      </c>
      <c r="M363" s="6" t="str">
        <f>IF(Table1[[#This Row],[Expense subgroup]]="", "Revenue", "")</f>
        <v/>
      </c>
      <c r="N363" s="6" t="str">
        <f>IF(Table1[[#This Row],[Expense subgroup]]&lt;&gt;"", "Expense","")</f>
        <v>Expense</v>
      </c>
    </row>
    <row r="364" spans="1:14" x14ac:dyDescent="0.3">
      <c r="A364" s="6">
        <v>2023</v>
      </c>
      <c r="B364" s="6" t="s">
        <v>40</v>
      </c>
      <c r="C364" s="6" t="str">
        <f t="shared" si="5"/>
        <v>4th Quarter</v>
      </c>
      <c r="D364" s="6">
        <v>1</v>
      </c>
      <c r="E364" s="7">
        <v>45260</v>
      </c>
      <c r="F364" s="7" t="str">
        <f>TEXT(Table1[[#This Row],[Date]],"DD")</f>
        <v>30</v>
      </c>
      <c r="G364" s="7" t="str">
        <f>TEXT(Table1[[#This Row],[Date]],"DDDD")</f>
        <v>Thursday</v>
      </c>
      <c r="H364" s="6" t="s">
        <v>29</v>
      </c>
      <c r="I364" s="6">
        <v>-30000</v>
      </c>
      <c r="J364" s="6" t="s">
        <v>19</v>
      </c>
      <c r="K364" s="6" t="s">
        <v>16</v>
      </c>
      <c r="L364" s="6" t="s">
        <v>17</v>
      </c>
      <c r="M364" s="6" t="str">
        <f>IF(Table1[[#This Row],[Expense subgroup]]="", "Revenue", "")</f>
        <v/>
      </c>
      <c r="N364" s="6" t="str">
        <f>IF(Table1[[#This Row],[Expense subgroup]]&lt;&gt;"", "Expense","")</f>
        <v>Expense</v>
      </c>
    </row>
    <row r="365" spans="1:14" x14ac:dyDescent="0.3">
      <c r="A365" s="6">
        <v>2023</v>
      </c>
      <c r="B365" s="6" t="s">
        <v>40</v>
      </c>
      <c r="C365" s="6" t="str">
        <f t="shared" si="5"/>
        <v>4th Quarter</v>
      </c>
      <c r="D365" s="6">
        <v>1</v>
      </c>
      <c r="E365" s="7">
        <v>45260</v>
      </c>
      <c r="F365" s="7" t="str">
        <f>TEXT(Table1[[#This Row],[Date]],"DD")</f>
        <v>30</v>
      </c>
      <c r="G365" s="7" t="str">
        <f>TEXT(Table1[[#This Row],[Date]],"DDDD")</f>
        <v>Thursday</v>
      </c>
      <c r="H365" s="6" t="s">
        <v>29</v>
      </c>
      <c r="I365" s="6">
        <v>-70000</v>
      </c>
      <c r="J365" s="6" t="s">
        <v>20</v>
      </c>
      <c r="K365" s="6" t="s">
        <v>16</v>
      </c>
      <c r="L365" s="6" t="s">
        <v>17</v>
      </c>
      <c r="M365" s="6" t="str">
        <f>IF(Table1[[#This Row],[Expense subgroup]]="", "Revenue", "")</f>
        <v/>
      </c>
      <c r="N365" s="6" t="str">
        <f>IF(Table1[[#This Row],[Expense subgroup]]&lt;&gt;"", "Expense","")</f>
        <v>Expense</v>
      </c>
    </row>
    <row r="366" spans="1:14" x14ac:dyDescent="0.3">
      <c r="A366" s="6">
        <v>2023</v>
      </c>
      <c r="B366" s="6" t="s">
        <v>40</v>
      </c>
      <c r="C366" s="6" t="str">
        <f t="shared" si="5"/>
        <v>4th Quarter</v>
      </c>
      <c r="D366" s="6">
        <v>1</v>
      </c>
      <c r="E366" s="7">
        <v>45260</v>
      </c>
      <c r="F366" s="7" t="str">
        <f>TEXT(Table1[[#This Row],[Date]],"DD")</f>
        <v>30</v>
      </c>
      <c r="G366" s="7" t="str">
        <f>TEXT(Table1[[#This Row],[Date]],"DDDD")</f>
        <v>Thursday</v>
      </c>
      <c r="H366" s="6" t="s">
        <v>29</v>
      </c>
      <c r="I366" s="6">
        <v>-10000</v>
      </c>
      <c r="J366" s="6" t="s">
        <v>21</v>
      </c>
      <c r="K366" s="6" t="s">
        <v>16</v>
      </c>
      <c r="L366" s="6" t="s">
        <v>17</v>
      </c>
      <c r="M366" s="6" t="str">
        <f>IF(Table1[[#This Row],[Expense subgroup]]="", "Revenue", "")</f>
        <v/>
      </c>
      <c r="N366" s="6" t="str">
        <f>IF(Table1[[#This Row],[Expense subgroup]]&lt;&gt;"", "Expense","")</f>
        <v>Expense</v>
      </c>
    </row>
    <row r="367" spans="1:14" x14ac:dyDescent="0.3">
      <c r="A367" s="6">
        <v>2023</v>
      </c>
      <c r="B367" s="6" t="s">
        <v>40</v>
      </c>
      <c r="C367" s="6" t="str">
        <f t="shared" si="5"/>
        <v>4th Quarter</v>
      </c>
      <c r="D367" s="6">
        <v>1</v>
      </c>
      <c r="E367" s="7">
        <v>45260</v>
      </c>
      <c r="F367" s="7" t="str">
        <f>TEXT(Table1[[#This Row],[Date]],"DD")</f>
        <v>30</v>
      </c>
      <c r="G367" s="7" t="str">
        <f>TEXT(Table1[[#This Row],[Date]],"DDDD")</f>
        <v>Thursday</v>
      </c>
      <c r="H367" s="6" t="s">
        <v>29</v>
      </c>
      <c r="I367" s="6">
        <v>-7200</v>
      </c>
      <c r="J367" s="6" t="s">
        <v>22</v>
      </c>
      <c r="K367" s="6" t="s">
        <v>16</v>
      </c>
      <c r="L367" s="6" t="s">
        <v>17</v>
      </c>
      <c r="M367" s="6" t="str">
        <f>IF(Table1[[#This Row],[Expense subgroup]]="", "Revenue", "")</f>
        <v/>
      </c>
      <c r="N367" s="6" t="str">
        <f>IF(Table1[[#This Row],[Expense subgroup]]&lt;&gt;"", "Expense","")</f>
        <v>Expense</v>
      </c>
    </row>
    <row r="368" spans="1:14" x14ac:dyDescent="0.3">
      <c r="A368" s="6">
        <v>2023</v>
      </c>
      <c r="B368" s="6" t="s">
        <v>40</v>
      </c>
      <c r="C368" s="6" t="str">
        <f t="shared" si="5"/>
        <v>4th Quarter</v>
      </c>
      <c r="D368" s="6">
        <v>1</v>
      </c>
      <c r="E368" s="7">
        <v>45260</v>
      </c>
      <c r="F368" s="7" t="str">
        <f>TEXT(Table1[[#This Row],[Date]],"DD")</f>
        <v>30</v>
      </c>
      <c r="G368" s="7" t="str">
        <f>TEXT(Table1[[#This Row],[Date]],"DDDD")</f>
        <v>Thursday</v>
      </c>
      <c r="H368" s="6" t="s">
        <v>29</v>
      </c>
      <c r="I368" s="6">
        <v>-25000</v>
      </c>
      <c r="J368" s="6" t="s">
        <v>23</v>
      </c>
      <c r="K368" s="6" t="s">
        <v>24</v>
      </c>
      <c r="L368" s="6" t="s">
        <v>17</v>
      </c>
      <c r="M368" s="6" t="str">
        <f>IF(Table1[[#This Row],[Expense subgroup]]="", "Revenue", "")</f>
        <v/>
      </c>
      <c r="N368" s="6" t="str">
        <f>IF(Table1[[#This Row],[Expense subgroup]]&lt;&gt;"", "Expense","")</f>
        <v>Expense</v>
      </c>
    </row>
    <row r="369" spans="1:14" x14ac:dyDescent="0.3">
      <c r="A369" s="6">
        <v>2023</v>
      </c>
      <c r="B369" s="6" t="s">
        <v>40</v>
      </c>
      <c r="C369" s="6" t="str">
        <f t="shared" si="5"/>
        <v>4th Quarter</v>
      </c>
      <c r="D369" s="6">
        <v>1</v>
      </c>
      <c r="E369" s="7">
        <v>45260</v>
      </c>
      <c r="F369" s="7" t="str">
        <f>TEXT(Table1[[#This Row],[Date]],"DD")</f>
        <v>30</v>
      </c>
      <c r="G369" s="7" t="str">
        <f>TEXT(Table1[[#This Row],[Date]],"DDDD")</f>
        <v>Thursday</v>
      </c>
      <c r="H369" s="6" t="s">
        <v>29</v>
      </c>
      <c r="I369" s="6">
        <v>-5400</v>
      </c>
      <c r="J369" s="6" t="s">
        <v>25</v>
      </c>
      <c r="K369" s="6" t="s">
        <v>24</v>
      </c>
      <c r="L369" s="6" t="s">
        <v>17</v>
      </c>
      <c r="M369" s="6" t="str">
        <f>IF(Table1[[#This Row],[Expense subgroup]]="", "Revenue", "")</f>
        <v/>
      </c>
      <c r="N369" s="6" t="str">
        <f>IF(Table1[[#This Row],[Expense subgroup]]&lt;&gt;"", "Expense","")</f>
        <v>Expense</v>
      </c>
    </row>
    <row r="370" spans="1:14" x14ac:dyDescent="0.3">
      <c r="A370" s="6">
        <v>2023</v>
      </c>
      <c r="B370" s="6" t="s">
        <v>40</v>
      </c>
      <c r="C370" s="6" t="str">
        <f t="shared" si="5"/>
        <v>4th Quarter</v>
      </c>
      <c r="D370" s="6">
        <v>1</v>
      </c>
      <c r="E370" s="7">
        <v>45260</v>
      </c>
      <c r="F370" s="7" t="str">
        <f>TEXT(Table1[[#This Row],[Date]],"DD")</f>
        <v>30</v>
      </c>
      <c r="G370" s="7" t="str">
        <f>TEXT(Table1[[#This Row],[Date]],"DDDD")</f>
        <v>Thursday</v>
      </c>
      <c r="H370" s="6" t="s">
        <v>29</v>
      </c>
      <c r="I370" s="6">
        <v>-12000</v>
      </c>
      <c r="J370" s="6" t="s">
        <v>26</v>
      </c>
      <c r="K370" s="6" t="s">
        <v>24</v>
      </c>
      <c r="L370" s="6" t="s">
        <v>17</v>
      </c>
      <c r="M370" s="6" t="str">
        <f>IF(Table1[[#This Row],[Expense subgroup]]="", "Revenue", "")</f>
        <v/>
      </c>
      <c r="N370" s="6" t="str">
        <f>IF(Table1[[#This Row],[Expense subgroup]]&lt;&gt;"", "Expense","")</f>
        <v>Expense</v>
      </c>
    </row>
    <row r="371" spans="1:14" x14ac:dyDescent="0.3">
      <c r="A371" s="6">
        <v>2023</v>
      </c>
      <c r="B371" s="6" t="s">
        <v>40</v>
      </c>
      <c r="C371" s="6" t="str">
        <f t="shared" si="5"/>
        <v>4th Quarter</v>
      </c>
      <c r="D371" s="6">
        <v>1</v>
      </c>
      <c r="E371" s="7">
        <v>45260</v>
      </c>
      <c r="F371" s="7" t="str">
        <f>TEXT(Table1[[#This Row],[Date]],"DD")</f>
        <v>30</v>
      </c>
      <c r="G371" s="7" t="str">
        <f>TEXT(Table1[[#This Row],[Date]],"DDDD")</f>
        <v>Thursday</v>
      </c>
      <c r="H371" s="6" t="s">
        <v>29</v>
      </c>
      <c r="I371" s="6">
        <v>-45000</v>
      </c>
      <c r="J371" s="6" t="s">
        <v>11</v>
      </c>
      <c r="K371" s="6" t="s">
        <v>24</v>
      </c>
      <c r="L371" s="6" t="s">
        <v>17</v>
      </c>
      <c r="M371" s="6" t="str">
        <f>IF(Table1[[#This Row],[Expense subgroup]]="", "Revenue", "")</f>
        <v/>
      </c>
      <c r="N371" s="6" t="str">
        <f>IF(Table1[[#This Row],[Expense subgroup]]&lt;&gt;"", "Expense","")</f>
        <v>Expense</v>
      </c>
    </row>
    <row r="372" spans="1:14" x14ac:dyDescent="0.3">
      <c r="A372" s="6">
        <v>2023</v>
      </c>
      <c r="B372" s="6" t="s">
        <v>40</v>
      </c>
      <c r="C372" s="6" t="str">
        <f t="shared" si="5"/>
        <v>4th Quarter</v>
      </c>
      <c r="D372" s="6">
        <v>1</v>
      </c>
      <c r="E372" s="7">
        <v>45260</v>
      </c>
      <c r="F372" s="7" t="str">
        <f>TEXT(Table1[[#This Row],[Date]],"DD")</f>
        <v>30</v>
      </c>
      <c r="G372" s="7" t="str">
        <f>TEXT(Table1[[#This Row],[Date]],"DDDD")</f>
        <v>Thursday</v>
      </c>
      <c r="H372" s="6" t="s">
        <v>29</v>
      </c>
      <c r="I372" s="6">
        <v>-200000</v>
      </c>
      <c r="J372" s="6" t="s">
        <v>27</v>
      </c>
      <c r="K372" s="6" t="s">
        <v>24</v>
      </c>
      <c r="L372" s="6" t="s">
        <v>17</v>
      </c>
      <c r="M372" s="6" t="str">
        <f>IF(Table1[[#This Row],[Expense subgroup]]="", "Revenue", "")</f>
        <v/>
      </c>
      <c r="N372" s="6" t="str">
        <f>IF(Table1[[#This Row],[Expense subgroup]]&lt;&gt;"", "Expense","")</f>
        <v>Expense</v>
      </c>
    </row>
    <row r="373" spans="1:14" x14ac:dyDescent="0.3">
      <c r="A373" s="6">
        <v>2023</v>
      </c>
      <c r="B373" s="6" t="s">
        <v>40</v>
      </c>
      <c r="C373" s="6" t="str">
        <f t="shared" si="5"/>
        <v>4th Quarter</v>
      </c>
      <c r="D373" s="6">
        <v>1</v>
      </c>
      <c r="E373" s="7">
        <v>45260</v>
      </c>
      <c r="F373" s="7" t="str">
        <f>TEXT(Table1[[#This Row],[Date]],"DD")</f>
        <v>30</v>
      </c>
      <c r="G373" s="7" t="str">
        <f>TEXT(Table1[[#This Row],[Date]],"DDDD")</f>
        <v>Thursday</v>
      </c>
      <c r="H373" s="6" t="s">
        <v>29</v>
      </c>
      <c r="I373" s="6">
        <v>-12600</v>
      </c>
      <c r="J373" s="6" t="s">
        <v>22</v>
      </c>
      <c r="K373" s="6" t="s">
        <v>24</v>
      </c>
      <c r="L373" s="6" t="s">
        <v>17</v>
      </c>
      <c r="M373" s="6" t="str">
        <f>IF(Table1[[#This Row],[Expense subgroup]]="", "Revenue", "")</f>
        <v/>
      </c>
      <c r="N373" s="6" t="str">
        <f>IF(Table1[[#This Row],[Expense subgroup]]&lt;&gt;"", "Expense","")</f>
        <v>Expense</v>
      </c>
    </row>
    <row r="374" spans="1:14" x14ac:dyDescent="0.3">
      <c r="A374" s="6">
        <v>2023</v>
      </c>
      <c r="B374" s="6" t="s">
        <v>40</v>
      </c>
      <c r="C374" s="6" t="str">
        <f t="shared" si="5"/>
        <v>4th Quarter</v>
      </c>
      <c r="D374" s="6">
        <v>1</v>
      </c>
      <c r="E374" s="7">
        <v>45260</v>
      </c>
      <c r="F374" s="7" t="str">
        <f>TEXT(Table1[[#This Row],[Date]],"DD")</f>
        <v>30</v>
      </c>
      <c r="G374" s="7" t="str">
        <f>TEXT(Table1[[#This Row],[Date]],"DDDD")</f>
        <v>Thursday</v>
      </c>
      <c r="H374" s="6" t="s">
        <v>29</v>
      </c>
      <c r="I374" s="6">
        <v>-25200</v>
      </c>
      <c r="J374" s="6" t="s">
        <v>28</v>
      </c>
      <c r="K374" s="6" t="s">
        <v>28</v>
      </c>
      <c r="L374" s="6" t="s">
        <v>17</v>
      </c>
      <c r="M374" s="6" t="str">
        <f>IF(Table1[[#This Row],[Expense subgroup]]="", "Revenue", "")</f>
        <v/>
      </c>
      <c r="N374" s="6" t="str">
        <f>IF(Table1[[#This Row],[Expense subgroup]]&lt;&gt;"", "Expense","")</f>
        <v>Expense</v>
      </c>
    </row>
    <row r="375" spans="1:14" x14ac:dyDescent="0.3">
      <c r="A375" s="6">
        <v>2023</v>
      </c>
      <c r="B375" s="6" t="s">
        <v>41</v>
      </c>
      <c r="C375" s="6" t="str">
        <f t="shared" si="5"/>
        <v>4th Quarter</v>
      </c>
      <c r="D375" s="6">
        <v>1</v>
      </c>
      <c r="E375" s="7">
        <v>45291</v>
      </c>
      <c r="F375" s="7" t="str">
        <f>TEXT(Table1[[#This Row],[Date]],"DD")</f>
        <v>31</v>
      </c>
      <c r="G375" s="7" t="str">
        <f>TEXT(Table1[[#This Row],[Date]],"DDDD")</f>
        <v>Sunday</v>
      </c>
      <c r="H375" s="6" t="s">
        <v>29</v>
      </c>
      <c r="I375" s="6">
        <v>750000</v>
      </c>
      <c r="K375" s="6" t="s">
        <v>11</v>
      </c>
      <c r="L375" s="6" t="s">
        <v>12</v>
      </c>
      <c r="M375" s="6" t="str">
        <f>IF(Table1[[#This Row],[Expense subgroup]]="", "Revenue", "")</f>
        <v>Revenue</v>
      </c>
      <c r="N375" s="6" t="str">
        <f>IF(Table1[[#This Row],[Expense subgroup]]&lt;&gt;"", "Expense","")</f>
        <v/>
      </c>
    </row>
    <row r="376" spans="1:14" x14ac:dyDescent="0.3">
      <c r="A376" s="6">
        <v>2023</v>
      </c>
      <c r="B376" s="6" t="s">
        <v>41</v>
      </c>
      <c r="C376" s="6" t="str">
        <f t="shared" si="5"/>
        <v>4th Quarter</v>
      </c>
      <c r="D376" s="6">
        <v>1</v>
      </c>
      <c r="E376" s="7">
        <v>45291</v>
      </c>
      <c r="F376" s="7" t="str">
        <f>TEXT(Table1[[#This Row],[Date]],"DD")</f>
        <v>31</v>
      </c>
      <c r="G376" s="7" t="str">
        <f>TEXT(Table1[[#This Row],[Date]],"DDDD")</f>
        <v>Sunday</v>
      </c>
      <c r="H376" s="6" t="s">
        <v>29</v>
      </c>
      <c r="I376" s="6">
        <v>27000</v>
      </c>
      <c r="K376" s="6" t="s">
        <v>14</v>
      </c>
      <c r="L376" s="6" t="s">
        <v>12</v>
      </c>
      <c r="M376" s="6" t="str">
        <f>IF(Table1[[#This Row],[Expense subgroup]]="", "Revenue", "")</f>
        <v>Revenue</v>
      </c>
      <c r="N376" s="6" t="str">
        <f>IF(Table1[[#This Row],[Expense subgroup]]&lt;&gt;"", "Expense","")</f>
        <v/>
      </c>
    </row>
    <row r="377" spans="1:14" x14ac:dyDescent="0.3">
      <c r="A377" s="6">
        <v>2023</v>
      </c>
      <c r="B377" s="6" t="s">
        <v>41</v>
      </c>
      <c r="C377" s="6" t="str">
        <f t="shared" si="5"/>
        <v>4th Quarter</v>
      </c>
      <c r="D377" s="6">
        <v>1</v>
      </c>
      <c r="E377" s="7">
        <v>45291</v>
      </c>
      <c r="F377" s="7" t="str">
        <f>TEXT(Table1[[#This Row],[Date]],"DD")</f>
        <v>31</v>
      </c>
      <c r="G377" s="7" t="str">
        <f>TEXT(Table1[[#This Row],[Date]],"DDDD")</f>
        <v>Sunday</v>
      </c>
      <c r="H377" s="6" t="s">
        <v>29</v>
      </c>
      <c r="I377" s="6">
        <v>-36000</v>
      </c>
      <c r="J377" s="6" t="s">
        <v>15</v>
      </c>
      <c r="K377" s="6" t="s">
        <v>16</v>
      </c>
      <c r="L377" s="6" t="s">
        <v>17</v>
      </c>
      <c r="M377" s="6" t="str">
        <f>IF(Table1[[#This Row],[Expense subgroup]]="", "Revenue", "")</f>
        <v/>
      </c>
      <c r="N377" s="6" t="str">
        <f>IF(Table1[[#This Row],[Expense subgroup]]&lt;&gt;"", "Expense","")</f>
        <v>Expense</v>
      </c>
    </row>
    <row r="378" spans="1:14" x14ac:dyDescent="0.3">
      <c r="A378" s="6">
        <v>2023</v>
      </c>
      <c r="B378" s="6" t="s">
        <v>41</v>
      </c>
      <c r="C378" s="6" t="str">
        <f t="shared" si="5"/>
        <v>4th Quarter</v>
      </c>
      <c r="D378" s="6">
        <v>1</v>
      </c>
      <c r="E378" s="7">
        <v>45291</v>
      </c>
      <c r="F378" s="7" t="str">
        <f>TEXT(Table1[[#This Row],[Date]],"DD")</f>
        <v>31</v>
      </c>
      <c r="G378" s="7" t="str">
        <f>TEXT(Table1[[#This Row],[Date]],"DDDD")</f>
        <v>Sunday</v>
      </c>
      <c r="H378" s="6" t="s">
        <v>29</v>
      </c>
      <c r="I378" s="6">
        <v>-72000</v>
      </c>
      <c r="J378" s="6" t="s">
        <v>18</v>
      </c>
      <c r="K378" s="6" t="s">
        <v>16</v>
      </c>
      <c r="L378" s="6" t="s">
        <v>17</v>
      </c>
      <c r="M378" s="6" t="str">
        <f>IF(Table1[[#This Row],[Expense subgroup]]="", "Revenue", "")</f>
        <v/>
      </c>
      <c r="N378" s="6" t="str">
        <f>IF(Table1[[#This Row],[Expense subgroup]]&lt;&gt;"", "Expense","")</f>
        <v>Expense</v>
      </c>
    </row>
    <row r="379" spans="1:14" x14ac:dyDescent="0.3">
      <c r="A379" s="6">
        <v>2023</v>
      </c>
      <c r="B379" s="6" t="s">
        <v>41</v>
      </c>
      <c r="C379" s="6" t="str">
        <f t="shared" si="5"/>
        <v>4th Quarter</v>
      </c>
      <c r="D379" s="6">
        <v>1</v>
      </c>
      <c r="E379" s="7">
        <v>45291</v>
      </c>
      <c r="F379" s="7" t="str">
        <f>TEXT(Table1[[#This Row],[Date]],"DD")</f>
        <v>31</v>
      </c>
      <c r="G379" s="7" t="str">
        <f>TEXT(Table1[[#This Row],[Date]],"DDDD")</f>
        <v>Sunday</v>
      </c>
      <c r="H379" s="6" t="s">
        <v>29</v>
      </c>
      <c r="I379" s="6">
        <v>-50000</v>
      </c>
      <c r="J379" s="6" t="s">
        <v>19</v>
      </c>
      <c r="K379" s="6" t="s">
        <v>16</v>
      </c>
      <c r="L379" s="6" t="s">
        <v>17</v>
      </c>
      <c r="M379" s="6" t="str">
        <f>IF(Table1[[#This Row],[Expense subgroup]]="", "Revenue", "")</f>
        <v/>
      </c>
      <c r="N379" s="6" t="str">
        <f>IF(Table1[[#This Row],[Expense subgroup]]&lt;&gt;"", "Expense","")</f>
        <v>Expense</v>
      </c>
    </row>
    <row r="380" spans="1:14" x14ac:dyDescent="0.3">
      <c r="A380" s="6">
        <v>2023</v>
      </c>
      <c r="B380" s="6" t="s">
        <v>41</v>
      </c>
      <c r="C380" s="6" t="str">
        <f t="shared" si="5"/>
        <v>4th Quarter</v>
      </c>
      <c r="D380" s="6">
        <v>1</v>
      </c>
      <c r="E380" s="7">
        <v>45291</v>
      </c>
      <c r="F380" s="7" t="str">
        <f>TEXT(Table1[[#This Row],[Date]],"DD")</f>
        <v>31</v>
      </c>
      <c r="G380" s="7" t="str">
        <f>TEXT(Table1[[#This Row],[Date]],"DDDD")</f>
        <v>Sunday</v>
      </c>
      <c r="H380" s="6" t="s">
        <v>29</v>
      </c>
      <c r="I380" s="6">
        <v>-70000</v>
      </c>
      <c r="J380" s="6" t="s">
        <v>20</v>
      </c>
      <c r="K380" s="6" t="s">
        <v>16</v>
      </c>
      <c r="L380" s="6" t="s">
        <v>17</v>
      </c>
      <c r="M380" s="6" t="str">
        <f>IF(Table1[[#This Row],[Expense subgroup]]="", "Revenue", "")</f>
        <v/>
      </c>
      <c r="N380" s="6" t="str">
        <f>IF(Table1[[#This Row],[Expense subgroup]]&lt;&gt;"", "Expense","")</f>
        <v>Expense</v>
      </c>
    </row>
    <row r="381" spans="1:14" x14ac:dyDescent="0.3">
      <c r="A381" s="6">
        <v>2023</v>
      </c>
      <c r="B381" s="6" t="s">
        <v>41</v>
      </c>
      <c r="C381" s="6" t="str">
        <f t="shared" si="5"/>
        <v>4th Quarter</v>
      </c>
      <c r="D381" s="6">
        <v>1</v>
      </c>
      <c r="E381" s="7">
        <v>45291</v>
      </c>
      <c r="F381" s="7" t="str">
        <f>TEXT(Table1[[#This Row],[Date]],"DD")</f>
        <v>31</v>
      </c>
      <c r="G381" s="7" t="str">
        <f>TEXT(Table1[[#This Row],[Date]],"DDDD")</f>
        <v>Sunday</v>
      </c>
      <c r="H381" s="6" t="s">
        <v>29</v>
      </c>
      <c r="I381" s="6">
        <v>-10000</v>
      </c>
      <c r="J381" s="6" t="s">
        <v>21</v>
      </c>
      <c r="K381" s="6" t="s">
        <v>16</v>
      </c>
      <c r="L381" s="6" t="s">
        <v>17</v>
      </c>
      <c r="M381" s="6" t="str">
        <f>IF(Table1[[#This Row],[Expense subgroup]]="", "Revenue", "")</f>
        <v/>
      </c>
      <c r="N381" s="6" t="str">
        <f>IF(Table1[[#This Row],[Expense subgroup]]&lt;&gt;"", "Expense","")</f>
        <v>Expense</v>
      </c>
    </row>
    <row r="382" spans="1:14" x14ac:dyDescent="0.3">
      <c r="A382" s="6">
        <v>2023</v>
      </c>
      <c r="B382" s="6" t="s">
        <v>41</v>
      </c>
      <c r="C382" s="6" t="str">
        <f t="shared" si="5"/>
        <v>4th Quarter</v>
      </c>
      <c r="D382" s="6">
        <v>1</v>
      </c>
      <c r="E382" s="7">
        <v>45291</v>
      </c>
      <c r="F382" s="7" t="str">
        <f>TEXT(Table1[[#This Row],[Date]],"DD")</f>
        <v>31</v>
      </c>
      <c r="G382" s="7" t="str">
        <f>TEXT(Table1[[#This Row],[Date]],"DDDD")</f>
        <v>Sunday</v>
      </c>
      <c r="H382" s="6" t="s">
        <v>29</v>
      </c>
      <c r="I382" s="6">
        <v>-14400</v>
      </c>
      <c r="J382" s="6" t="s">
        <v>22</v>
      </c>
      <c r="K382" s="6" t="s">
        <v>16</v>
      </c>
      <c r="L382" s="6" t="s">
        <v>17</v>
      </c>
      <c r="M382" s="6" t="str">
        <f>IF(Table1[[#This Row],[Expense subgroup]]="", "Revenue", "")</f>
        <v/>
      </c>
      <c r="N382" s="6" t="str">
        <f>IF(Table1[[#This Row],[Expense subgroup]]&lt;&gt;"", "Expense","")</f>
        <v>Expense</v>
      </c>
    </row>
    <row r="383" spans="1:14" x14ac:dyDescent="0.3">
      <c r="A383" s="6">
        <v>2023</v>
      </c>
      <c r="B383" s="6" t="s">
        <v>41</v>
      </c>
      <c r="C383" s="6" t="str">
        <f t="shared" si="5"/>
        <v>4th Quarter</v>
      </c>
      <c r="D383" s="6">
        <v>1</v>
      </c>
      <c r="E383" s="7">
        <v>45291</v>
      </c>
      <c r="F383" s="7" t="str">
        <f>TEXT(Table1[[#This Row],[Date]],"DD")</f>
        <v>31</v>
      </c>
      <c r="G383" s="7" t="str">
        <f>TEXT(Table1[[#This Row],[Date]],"DDDD")</f>
        <v>Sunday</v>
      </c>
      <c r="H383" s="6" t="s">
        <v>29</v>
      </c>
      <c r="I383" s="6">
        <v>-25000</v>
      </c>
      <c r="J383" s="6" t="s">
        <v>23</v>
      </c>
      <c r="K383" s="6" t="s">
        <v>24</v>
      </c>
      <c r="L383" s="6" t="s">
        <v>17</v>
      </c>
      <c r="M383" s="6" t="str">
        <f>IF(Table1[[#This Row],[Expense subgroup]]="", "Revenue", "")</f>
        <v/>
      </c>
      <c r="N383" s="6" t="str">
        <f>IF(Table1[[#This Row],[Expense subgroup]]&lt;&gt;"", "Expense","")</f>
        <v>Expense</v>
      </c>
    </row>
    <row r="384" spans="1:14" x14ac:dyDescent="0.3">
      <c r="A384" s="6">
        <v>2023</v>
      </c>
      <c r="B384" s="6" t="s">
        <v>41</v>
      </c>
      <c r="C384" s="6" t="str">
        <f t="shared" si="5"/>
        <v>4th Quarter</v>
      </c>
      <c r="D384" s="6">
        <v>1</v>
      </c>
      <c r="E384" s="7">
        <v>45291</v>
      </c>
      <c r="F384" s="7" t="str">
        <f>TEXT(Table1[[#This Row],[Date]],"DD")</f>
        <v>31</v>
      </c>
      <c r="G384" s="7" t="str">
        <f>TEXT(Table1[[#This Row],[Date]],"DDDD")</f>
        <v>Sunday</v>
      </c>
      <c r="H384" s="6" t="s">
        <v>29</v>
      </c>
      <c r="I384" s="6">
        <v>-6000</v>
      </c>
      <c r="J384" s="6" t="s">
        <v>25</v>
      </c>
      <c r="K384" s="6" t="s">
        <v>24</v>
      </c>
      <c r="L384" s="6" t="s">
        <v>17</v>
      </c>
      <c r="M384" s="6" t="str">
        <f>IF(Table1[[#This Row],[Expense subgroup]]="", "Revenue", "")</f>
        <v/>
      </c>
      <c r="N384" s="6" t="str">
        <f>IF(Table1[[#This Row],[Expense subgroup]]&lt;&gt;"", "Expense","")</f>
        <v>Expense</v>
      </c>
    </row>
    <row r="385" spans="1:14" x14ac:dyDescent="0.3">
      <c r="A385" s="6">
        <v>2023</v>
      </c>
      <c r="B385" s="6" t="s">
        <v>41</v>
      </c>
      <c r="C385" s="6" t="str">
        <f t="shared" si="5"/>
        <v>4th Quarter</v>
      </c>
      <c r="D385" s="6">
        <v>1</v>
      </c>
      <c r="E385" s="7">
        <v>45291</v>
      </c>
      <c r="F385" s="7" t="str">
        <f>TEXT(Table1[[#This Row],[Date]],"DD")</f>
        <v>31</v>
      </c>
      <c r="G385" s="7" t="str">
        <f>TEXT(Table1[[#This Row],[Date]],"DDDD")</f>
        <v>Sunday</v>
      </c>
      <c r="H385" s="6" t="s">
        <v>29</v>
      </c>
      <c r="I385" s="6">
        <v>-15000</v>
      </c>
      <c r="J385" s="6" t="s">
        <v>26</v>
      </c>
      <c r="K385" s="6" t="s">
        <v>24</v>
      </c>
      <c r="L385" s="6" t="s">
        <v>17</v>
      </c>
      <c r="M385" s="6" t="str">
        <f>IF(Table1[[#This Row],[Expense subgroup]]="", "Revenue", "")</f>
        <v/>
      </c>
      <c r="N385" s="6" t="str">
        <f>IF(Table1[[#This Row],[Expense subgroup]]&lt;&gt;"", "Expense","")</f>
        <v>Expense</v>
      </c>
    </row>
    <row r="386" spans="1:14" x14ac:dyDescent="0.3">
      <c r="A386" s="6">
        <v>2023</v>
      </c>
      <c r="B386" s="6" t="s">
        <v>41</v>
      </c>
      <c r="C386" s="6" t="str">
        <f t="shared" si="5"/>
        <v>4th Quarter</v>
      </c>
      <c r="D386" s="6">
        <v>1</v>
      </c>
      <c r="E386" s="7">
        <v>45291</v>
      </c>
      <c r="F386" s="7" t="str">
        <f>TEXT(Table1[[#This Row],[Date]],"DD")</f>
        <v>31</v>
      </c>
      <c r="G386" s="7" t="str">
        <f>TEXT(Table1[[#This Row],[Date]],"DDDD")</f>
        <v>Sunday</v>
      </c>
      <c r="H386" s="6" t="s">
        <v>29</v>
      </c>
      <c r="I386" s="6">
        <v>-50000</v>
      </c>
      <c r="J386" s="6" t="s">
        <v>11</v>
      </c>
      <c r="K386" s="6" t="s">
        <v>24</v>
      </c>
      <c r="L386" s="6" t="s">
        <v>17</v>
      </c>
      <c r="M386" s="6" t="str">
        <f>IF(Table1[[#This Row],[Expense subgroup]]="", "Revenue", "")</f>
        <v/>
      </c>
      <c r="N386" s="6" t="str">
        <f>IF(Table1[[#This Row],[Expense subgroup]]&lt;&gt;"", "Expense","")</f>
        <v>Expense</v>
      </c>
    </row>
    <row r="387" spans="1:14" x14ac:dyDescent="0.3">
      <c r="A387" s="6">
        <v>2023</v>
      </c>
      <c r="B387" s="6" t="s">
        <v>41</v>
      </c>
      <c r="C387" s="6" t="str">
        <f t="shared" ref="C387:C450" si="6">IF(B387="January","1st Quarter",IF(B387="February","1st Quarter",IF(B387="March","1st Quarter",IF(B387="April","2nd Quarter",IF(B387="May","2nd Quarter",IF(B387="June","2nd Quarter",IF(B387="July","3rd Quarter",IF(B387= "August","3rd Quarter",IF(B387="September","3rd Quarter", IF(B387="October","4th Quarter",IF(B387="November","4th Quarter",IF(B387="December","4th Quarter"))))))))))))</f>
        <v>4th Quarter</v>
      </c>
      <c r="D387" s="6">
        <v>1</v>
      </c>
      <c r="E387" s="7">
        <v>45291</v>
      </c>
      <c r="F387" s="7" t="str">
        <f>TEXT(Table1[[#This Row],[Date]],"DD")</f>
        <v>31</v>
      </c>
      <c r="G387" s="7" t="str">
        <f>TEXT(Table1[[#This Row],[Date]],"DDDD")</f>
        <v>Sunday</v>
      </c>
      <c r="H387" s="6" t="s">
        <v>29</v>
      </c>
      <c r="I387" s="6">
        <v>-200000</v>
      </c>
      <c r="J387" s="6" t="s">
        <v>27</v>
      </c>
      <c r="K387" s="6" t="s">
        <v>24</v>
      </c>
      <c r="L387" s="6" t="s">
        <v>17</v>
      </c>
      <c r="M387" s="6" t="str">
        <f>IF(Table1[[#This Row],[Expense subgroup]]="", "Revenue", "")</f>
        <v/>
      </c>
      <c r="N387" s="6" t="str">
        <f>IF(Table1[[#This Row],[Expense subgroup]]&lt;&gt;"", "Expense","")</f>
        <v>Expense</v>
      </c>
    </row>
    <row r="388" spans="1:14" x14ac:dyDescent="0.3">
      <c r="A388" s="6">
        <v>2023</v>
      </c>
      <c r="B388" s="6" t="s">
        <v>41</v>
      </c>
      <c r="C388" s="6" t="str">
        <f t="shared" si="6"/>
        <v>4th Quarter</v>
      </c>
      <c r="D388" s="6">
        <v>1</v>
      </c>
      <c r="E388" s="7">
        <v>45291</v>
      </c>
      <c r="F388" s="7" t="str">
        <f>TEXT(Table1[[#This Row],[Date]],"DD")</f>
        <v>31</v>
      </c>
      <c r="G388" s="7" t="str">
        <f>TEXT(Table1[[#This Row],[Date]],"DDDD")</f>
        <v>Sunday</v>
      </c>
      <c r="H388" s="6" t="s">
        <v>29</v>
      </c>
      <c r="I388" s="6">
        <v>-12600</v>
      </c>
      <c r="J388" s="6" t="s">
        <v>22</v>
      </c>
      <c r="K388" s="6" t="s">
        <v>24</v>
      </c>
      <c r="L388" s="6" t="s">
        <v>17</v>
      </c>
      <c r="M388" s="6" t="str">
        <f>IF(Table1[[#This Row],[Expense subgroup]]="", "Revenue", "")</f>
        <v/>
      </c>
      <c r="N388" s="6" t="str">
        <f>IF(Table1[[#This Row],[Expense subgroup]]&lt;&gt;"", "Expense","")</f>
        <v>Expense</v>
      </c>
    </row>
    <row r="389" spans="1:14" x14ac:dyDescent="0.3">
      <c r="A389" s="6">
        <v>2023</v>
      </c>
      <c r="B389" s="6" t="s">
        <v>41</v>
      </c>
      <c r="C389" s="6" t="str">
        <f t="shared" si="6"/>
        <v>4th Quarter</v>
      </c>
      <c r="D389" s="6">
        <v>1</v>
      </c>
      <c r="E389" s="7">
        <v>45291</v>
      </c>
      <c r="F389" s="7" t="str">
        <f>TEXT(Table1[[#This Row],[Date]],"DD")</f>
        <v>31</v>
      </c>
      <c r="G389" s="7" t="str">
        <f>TEXT(Table1[[#This Row],[Date]],"DDDD")</f>
        <v>Sunday</v>
      </c>
      <c r="H389" s="6" t="s">
        <v>29</v>
      </c>
      <c r="I389" s="6">
        <v>-60000</v>
      </c>
      <c r="J389" s="6" t="s">
        <v>28</v>
      </c>
      <c r="K389" s="6" t="s">
        <v>28</v>
      </c>
      <c r="L389" s="6" t="s">
        <v>17</v>
      </c>
      <c r="M389" s="6" t="str">
        <f>IF(Table1[[#This Row],[Expense subgroup]]="", "Revenue", "")</f>
        <v/>
      </c>
      <c r="N389" s="6" t="str">
        <f>IF(Table1[[#This Row],[Expense subgroup]]&lt;&gt;"", "Expense","")</f>
        <v>Expense</v>
      </c>
    </row>
    <row r="390" spans="1:14" x14ac:dyDescent="0.3">
      <c r="A390" s="6">
        <v>2023</v>
      </c>
      <c r="B390" s="6" t="s">
        <v>9</v>
      </c>
      <c r="C390" s="6" t="str">
        <f t="shared" si="6"/>
        <v>1st Quarter</v>
      </c>
      <c r="D390" s="6">
        <v>1</v>
      </c>
      <c r="E390" s="7">
        <v>44957</v>
      </c>
      <c r="F390" s="7" t="str">
        <f>TEXT(Table1[[#This Row],[Date]],"DD")</f>
        <v>31</v>
      </c>
      <c r="G390" s="7" t="str">
        <f>TEXT(Table1[[#This Row],[Date]],"DDDD")</f>
        <v>Tuesday</v>
      </c>
      <c r="H390" s="6" t="s">
        <v>30</v>
      </c>
      <c r="I390" s="6">
        <v>510000</v>
      </c>
      <c r="K390" s="6" t="s">
        <v>11</v>
      </c>
      <c r="L390" s="6" t="s">
        <v>12</v>
      </c>
      <c r="M390" s="6" t="str">
        <f>IF(Table1[[#This Row],[Expense subgroup]]="", "Revenue", "")</f>
        <v>Revenue</v>
      </c>
      <c r="N390" s="6" t="str">
        <f>IF(Table1[[#This Row],[Expense subgroup]]&lt;&gt;"", "Expense","")</f>
        <v/>
      </c>
    </row>
    <row r="391" spans="1:14" x14ac:dyDescent="0.3">
      <c r="A391" s="6">
        <v>2023</v>
      </c>
      <c r="B391" s="6" t="s">
        <v>9</v>
      </c>
      <c r="C391" s="6" t="str">
        <f t="shared" si="6"/>
        <v>1st Quarter</v>
      </c>
      <c r="D391" s="6">
        <v>1</v>
      </c>
      <c r="E391" s="7">
        <v>44957</v>
      </c>
      <c r="F391" s="7" t="str">
        <f>TEXT(Table1[[#This Row],[Date]],"DD")</f>
        <v>31</v>
      </c>
      <c r="G391" s="7" t="str">
        <f>TEXT(Table1[[#This Row],[Date]],"DDDD")</f>
        <v>Tuesday</v>
      </c>
      <c r="H391" s="6" t="s">
        <v>30</v>
      </c>
      <c r="I391" s="6">
        <v>40000</v>
      </c>
      <c r="K391" s="6" t="s">
        <v>14</v>
      </c>
      <c r="L391" s="6" t="s">
        <v>12</v>
      </c>
      <c r="M391" s="6" t="str">
        <f>IF(Table1[[#This Row],[Expense subgroup]]="", "Revenue", "")</f>
        <v>Revenue</v>
      </c>
      <c r="N391" s="6" t="str">
        <f>IF(Table1[[#This Row],[Expense subgroup]]&lt;&gt;"", "Expense","")</f>
        <v/>
      </c>
    </row>
    <row r="392" spans="1:14" x14ac:dyDescent="0.3">
      <c r="A392" s="6">
        <v>2023</v>
      </c>
      <c r="B392" s="6" t="s">
        <v>9</v>
      </c>
      <c r="C392" s="6" t="str">
        <f t="shared" si="6"/>
        <v>1st Quarter</v>
      </c>
      <c r="D392" s="6">
        <v>1</v>
      </c>
      <c r="E392" s="7">
        <v>44957</v>
      </c>
      <c r="F392" s="7" t="str">
        <f>TEXT(Table1[[#This Row],[Date]],"DD")</f>
        <v>31</v>
      </c>
      <c r="G392" s="7" t="str">
        <f>TEXT(Table1[[#This Row],[Date]],"DDDD")</f>
        <v>Tuesday</v>
      </c>
      <c r="H392" s="6" t="s">
        <v>30</v>
      </c>
      <c r="I392" s="6">
        <v>-15000</v>
      </c>
      <c r="J392" s="6" t="s">
        <v>15</v>
      </c>
      <c r="K392" s="6" t="s">
        <v>16</v>
      </c>
      <c r="L392" s="6" t="s">
        <v>17</v>
      </c>
      <c r="M392" s="6" t="str">
        <f>IF(Table1[[#This Row],[Expense subgroup]]="", "Revenue", "")</f>
        <v/>
      </c>
      <c r="N392" s="6" t="str">
        <f>IF(Table1[[#This Row],[Expense subgroup]]&lt;&gt;"", "Expense","")</f>
        <v>Expense</v>
      </c>
    </row>
    <row r="393" spans="1:14" x14ac:dyDescent="0.3">
      <c r="A393" s="6">
        <v>2023</v>
      </c>
      <c r="B393" s="6" t="s">
        <v>9</v>
      </c>
      <c r="C393" s="6" t="str">
        <f t="shared" si="6"/>
        <v>1st Quarter</v>
      </c>
      <c r="D393" s="6">
        <v>1</v>
      </c>
      <c r="E393" s="7">
        <v>44957</v>
      </c>
      <c r="F393" s="7" t="str">
        <f>TEXT(Table1[[#This Row],[Date]],"DD")</f>
        <v>31</v>
      </c>
      <c r="G393" s="7" t="str">
        <f>TEXT(Table1[[#This Row],[Date]],"DDDD")</f>
        <v>Tuesday</v>
      </c>
      <c r="H393" s="6" t="s">
        <v>30</v>
      </c>
      <c r="I393" s="6">
        <v>-30000</v>
      </c>
      <c r="J393" s="6" t="s">
        <v>18</v>
      </c>
      <c r="K393" s="6" t="s">
        <v>16</v>
      </c>
      <c r="L393" s="6" t="s">
        <v>17</v>
      </c>
      <c r="M393" s="6" t="str">
        <f>IF(Table1[[#This Row],[Expense subgroup]]="", "Revenue", "")</f>
        <v/>
      </c>
      <c r="N393" s="6" t="str">
        <f>IF(Table1[[#This Row],[Expense subgroup]]&lt;&gt;"", "Expense","")</f>
        <v>Expense</v>
      </c>
    </row>
    <row r="394" spans="1:14" x14ac:dyDescent="0.3">
      <c r="A394" s="6">
        <v>2023</v>
      </c>
      <c r="B394" s="6" t="s">
        <v>9</v>
      </c>
      <c r="C394" s="6" t="str">
        <f t="shared" si="6"/>
        <v>1st Quarter</v>
      </c>
      <c r="D394" s="6">
        <v>1</v>
      </c>
      <c r="E394" s="7">
        <v>44957</v>
      </c>
      <c r="F394" s="7" t="str">
        <f>TEXT(Table1[[#This Row],[Date]],"DD")</f>
        <v>31</v>
      </c>
      <c r="G394" s="7" t="str">
        <f>TEXT(Table1[[#This Row],[Date]],"DDDD")</f>
        <v>Tuesday</v>
      </c>
      <c r="H394" s="6" t="s">
        <v>30</v>
      </c>
      <c r="I394" s="6">
        <v>-40000</v>
      </c>
      <c r="J394" s="6" t="s">
        <v>19</v>
      </c>
      <c r="K394" s="6" t="s">
        <v>16</v>
      </c>
      <c r="L394" s="6" t="s">
        <v>17</v>
      </c>
      <c r="M394" s="6" t="str">
        <f>IF(Table1[[#This Row],[Expense subgroup]]="", "Revenue", "")</f>
        <v/>
      </c>
      <c r="N394" s="6" t="str">
        <f>IF(Table1[[#This Row],[Expense subgroup]]&lt;&gt;"", "Expense","")</f>
        <v>Expense</v>
      </c>
    </row>
    <row r="395" spans="1:14" x14ac:dyDescent="0.3">
      <c r="A395" s="6">
        <v>2023</v>
      </c>
      <c r="B395" s="6" t="s">
        <v>9</v>
      </c>
      <c r="C395" s="6" t="str">
        <f t="shared" si="6"/>
        <v>1st Quarter</v>
      </c>
      <c r="D395" s="6">
        <v>1</v>
      </c>
      <c r="E395" s="7">
        <v>44957</v>
      </c>
      <c r="F395" s="7" t="str">
        <f>TEXT(Table1[[#This Row],[Date]],"DD")</f>
        <v>31</v>
      </c>
      <c r="G395" s="7" t="str">
        <f>TEXT(Table1[[#This Row],[Date]],"DDDD")</f>
        <v>Tuesday</v>
      </c>
      <c r="H395" s="6" t="s">
        <v>30</v>
      </c>
      <c r="I395" s="6">
        <v>-52000</v>
      </c>
      <c r="J395" s="6" t="s">
        <v>20</v>
      </c>
      <c r="K395" s="6" t="s">
        <v>16</v>
      </c>
      <c r="L395" s="6" t="s">
        <v>17</v>
      </c>
      <c r="M395" s="6" t="str">
        <f>IF(Table1[[#This Row],[Expense subgroup]]="", "Revenue", "")</f>
        <v/>
      </c>
      <c r="N395" s="6" t="str">
        <f>IF(Table1[[#This Row],[Expense subgroup]]&lt;&gt;"", "Expense","")</f>
        <v>Expense</v>
      </c>
    </row>
    <row r="396" spans="1:14" x14ac:dyDescent="0.3">
      <c r="A396" s="6">
        <v>2023</v>
      </c>
      <c r="B396" s="6" t="s">
        <v>9</v>
      </c>
      <c r="C396" s="6" t="str">
        <f t="shared" si="6"/>
        <v>1st Quarter</v>
      </c>
      <c r="D396" s="6">
        <v>1</v>
      </c>
      <c r="E396" s="7">
        <v>44957</v>
      </c>
      <c r="F396" s="7" t="str">
        <f>TEXT(Table1[[#This Row],[Date]],"DD")</f>
        <v>31</v>
      </c>
      <c r="G396" s="7" t="str">
        <f>TEXT(Table1[[#This Row],[Date]],"DDDD")</f>
        <v>Tuesday</v>
      </c>
      <c r="H396" s="6" t="s">
        <v>30</v>
      </c>
      <c r="I396" s="6">
        <v>-5000</v>
      </c>
      <c r="J396" s="6" t="s">
        <v>21</v>
      </c>
      <c r="K396" s="6" t="s">
        <v>16</v>
      </c>
      <c r="L396" s="6" t="s">
        <v>17</v>
      </c>
      <c r="M396" s="6" t="str">
        <f>IF(Table1[[#This Row],[Expense subgroup]]="", "Revenue", "")</f>
        <v/>
      </c>
      <c r="N396" s="6" t="str">
        <f>IF(Table1[[#This Row],[Expense subgroup]]&lt;&gt;"", "Expense","")</f>
        <v>Expense</v>
      </c>
    </row>
    <row r="397" spans="1:14" x14ac:dyDescent="0.3">
      <c r="A397" s="6">
        <v>2023</v>
      </c>
      <c r="B397" s="6" t="s">
        <v>9</v>
      </c>
      <c r="C397" s="6" t="str">
        <f t="shared" si="6"/>
        <v>1st Quarter</v>
      </c>
      <c r="D397" s="6">
        <v>1</v>
      </c>
      <c r="E397" s="7">
        <v>44957</v>
      </c>
      <c r="F397" s="7" t="str">
        <f>TEXT(Table1[[#This Row],[Date]],"DD")</f>
        <v>31</v>
      </c>
      <c r="G397" s="7" t="str">
        <f>TEXT(Table1[[#This Row],[Date]],"DDDD")</f>
        <v>Tuesday</v>
      </c>
      <c r="H397" s="6" t="s">
        <v>30</v>
      </c>
      <c r="I397" s="6">
        <v>-5000</v>
      </c>
      <c r="J397" s="6" t="s">
        <v>22</v>
      </c>
      <c r="K397" s="6" t="s">
        <v>16</v>
      </c>
      <c r="L397" s="6" t="s">
        <v>17</v>
      </c>
      <c r="M397" s="6" t="str">
        <f>IF(Table1[[#This Row],[Expense subgroup]]="", "Revenue", "")</f>
        <v/>
      </c>
      <c r="N397" s="6" t="str">
        <f>IF(Table1[[#This Row],[Expense subgroup]]&lt;&gt;"", "Expense","")</f>
        <v>Expense</v>
      </c>
    </row>
    <row r="398" spans="1:14" x14ac:dyDescent="0.3">
      <c r="A398" s="6">
        <v>2023</v>
      </c>
      <c r="B398" s="6" t="s">
        <v>9</v>
      </c>
      <c r="C398" s="6" t="str">
        <f t="shared" si="6"/>
        <v>1st Quarter</v>
      </c>
      <c r="D398" s="6">
        <v>1</v>
      </c>
      <c r="E398" s="7">
        <v>44957</v>
      </c>
      <c r="F398" s="7" t="str">
        <f>TEXT(Table1[[#This Row],[Date]],"DD")</f>
        <v>31</v>
      </c>
      <c r="G398" s="7" t="str">
        <f>TEXT(Table1[[#This Row],[Date]],"DDDD")</f>
        <v>Tuesday</v>
      </c>
      <c r="H398" s="6" t="s">
        <v>30</v>
      </c>
      <c r="I398" s="6">
        <v>-30000</v>
      </c>
      <c r="J398" s="6" t="s">
        <v>23</v>
      </c>
      <c r="K398" s="6" t="s">
        <v>24</v>
      </c>
      <c r="L398" s="6" t="s">
        <v>17</v>
      </c>
      <c r="M398" s="6" t="str">
        <f>IF(Table1[[#This Row],[Expense subgroup]]="", "Revenue", "")</f>
        <v/>
      </c>
      <c r="N398" s="6" t="str">
        <f>IF(Table1[[#This Row],[Expense subgroup]]&lt;&gt;"", "Expense","")</f>
        <v>Expense</v>
      </c>
    </row>
    <row r="399" spans="1:14" x14ac:dyDescent="0.3">
      <c r="A399" s="6">
        <v>2023</v>
      </c>
      <c r="B399" s="6" t="s">
        <v>9</v>
      </c>
      <c r="C399" s="6" t="str">
        <f t="shared" si="6"/>
        <v>1st Quarter</v>
      </c>
      <c r="D399" s="6">
        <v>1</v>
      </c>
      <c r="E399" s="7">
        <v>44957</v>
      </c>
      <c r="F399" s="7" t="str">
        <f>TEXT(Table1[[#This Row],[Date]],"DD")</f>
        <v>31</v>
      </c>
      <c r="G399" s="7" t="str">
        <f>TEXT(Table1[[#This Row],[Date]],"DDDD")</f>
        <v>Tuesday</v>
      </c>
      <c r="H399" s="6" t="s">
        <v>30</v>
      </c>
      <c r="I399" s="6">
        <v>-4000</v>
      </c>
      <c r="J399" s="6" t="s">
        <v>25</v>
      </c>
      <c r="K399" s="6" t="s">
        <v>24</v>
      </c>
      <c r="L399" s="6" t="s">
        <v>17</v>
      </c>
      <c r="M399" s="6" t="str">
        <f>IF(Table1[[#This Row],[Expense subgroup]]="", "Revenue", "")</f>
        <v/>
      </c>
      <c r="N399" s="6" t="str">
        <f>IF(Table1[[#This Row],[Expense subgroup]]&lt;&gt;"", "Expense","")</f>
        <v>Expense</v>
      </c>
    </row>
    <row r="400" spans="1:14" x14ac:dyDescent="0.3">
      <c r="A400" s="6">
        <v>2023</v>
      </c>
      <c r="B400" s="6" t="s">
        <v>9</v>
      </c>
      <c r="C400" s="6" t="str">
        <f t="shared" si="6"/>
        <v>1st Quarter</v>
      </c>
      <c r="D400" s="6">
        <v>1</v>
      </c>
      <c r="E400" s="7">
        <v>44957</v>
      </c>
      <c r="F400" s="7" t="str">
        <f>TEXT(Table1[[#This Row],[Date]],"DD")</f>
        <v>31</v>
      </c>
      <c r="G400" s="7" t="str">
        <f>TEXT(Table1[[#This Row],[Date]],"DDDD")</f>
        <v>Tuesday</v>
      </c>
      <c r="H400" s="6" t="s">
        <v>30</v>
      </c>
      <c r="I400" s="6">
        <v>-9000</v>
      </c>
      <c r="J400" s="6" t="s">
        <v>26</v>
      </c>
      <c r="K400" s="6" t="s">
        <v>24</v>
      </c>
      <c r="L400" s="6" t="s">
        <v>17</v>
      </c>
      <c r="M400" s="6" t="str">
        <f>IF(Table1[[#This Row],[Expense subgroup]]="", "Revenue", "")</f>
        <v/>
      </c>
      <c r="N400" s="6" t="str">
        <f>IF(Table1[[#This Row],[Expense subgroup]]&lt;&gt;"", "Expense","")</f>
        <v>Expense</v>
      </c>
    </row>
    <row r="401" spans="1:14" x14ac:dyDescent="0.3">
      <c r="A401" s="6">
        <v>2023</v>
      </c>
      <c r="B401" s="6" t="s">
        <v>9</v>
      </c>
      <c r="C401" s="6" t="str">
        <f t="shared" si="6"/>
        <v>1st Quarter</v>
      </c>
      <c r="D401" s="6">
        <v>1</v>
      </c>
      <c r="E401" s="7">
        <v>44957</v>
      </c>
      <c r="F401" s="7" t="str">
        <f>TEXT(Table1[[#This Row],[Date]],"DD")</f>
        <v>31</v>
      </c>
      <c r="G401" s="7" t="str">
        <f>TEXT(Table1[[#This Row],[Date]],"DDDD")</f>
        <v>Tuesday</v>
      </c>
      <c r="H401" s="6" t="s">
        <v>30</v>
      </c>
      <c r="I401" s="6">
        <v>-10000</v>
      </c>
      <c r="J401" s="6" t="s">
        <v>11</v>
      </c>
      <c r="K401" s="6" t="s">
        <v>24</v>
      </c>
      <c r="L401" s="6" t="s">
        <v>17</v>
      </c>
      <c r="M401" s="6" t="str">
        <f>IF(Table1[[#This Row],[Expense subgroup]]="", "Revenue", "")</f>
        <v/>
      </c>
      <c r="N401" s="6" t="str">
        <f>IF(Table1[[#This Row],[Expense subgroup]]&lt;&gt;"", "Expense","")</f>
        <v>Expense</v>
      </c>
    </row>
    <row r="402" spans="1:14" x14ac:dyDescent="0.3">
      <c r="A402" s="6">
        <v>2023</v>
      </c>
      <c r="B402" s="6" t="s">
        <v>9</v>
      </c>
      <c r="C402" s="6" t="str">
        <f t="shared" si="6"/>
        <v>1st Quarter</v>
      </c>
      <c r="D402" s="6">
        <v>1</v>
      </c>
      <c r="E402" s="7">
        <v>44957</v>
      </c>
      <c r="F402" s="7" t="str">
        <f>TEXT(Table1[[#This Row],[Date]],"DD")</f>
        <v>31</v>
      </c>
      <c r="G402" s="7" t="str">
        <f>TEXT(Table1[[#This Row],[Date]],"DDDD")</f>
        <v>Tuesday</v>
      </c>
      <c r="H402" s="6" t="s">
        <v>30</v>
      </c>
      <c r="I402" s="6">
        <v>-100000</v>
      </c>
      <c r="J402" s="6" t="s">
        <v>27</v>
      </c>
      <c r="K402" s="6" t="s">
        <v>24</v>
      </c>
      <c r="L402" s="6" t="s">
        <v>17</v>
      </c>
      <c r="M402" s="6" t="str">
        <f>IF(Table1[[#This Row],[Expense subgroup]]="", "Revenue", "")</f>
        <v/>
      </c>
      <c r="N402" s="6" t="str">
        <f>IF(Table1[[#This Row],[Expense subgroup]]&lt;&gt;"", "Expense","")</f>
        <v>Expense</v>
      </c>
    </row>
    <row r="403" spans="1:14" x14ac:dyDescent="0.3">
      <c r="A403" s="6">
        <v>2023</v>
      </c>
      <c r="B403" s="6" t="s">
        <v>9</v>
      </c>
      <c r="C403" s="6" t="str">
        <f t="shared" si="6"/>
        <v>1st Quarter</v>
      </c>
      <c r="D403" s="6">
        <v>1</v>
      </c>
      <c r="E403" s="7">
        <v>44957</v>
      </c>
      <c r="F403" s="7" t="str">
        <f>TEXT(Table1[[#This Row],[Date]],"DD")</f>
        <v>31</v>
      </c>
      <c r="G403" s="7" t="str">
        <f>TEXT(Table1[[#This Row],[Date]],"DDDD")</f>
        <v>Tuesday</v>
      </c>
      <c r="H403" s="6" t="s">
        <v>30</v>
      </c>
      <c r="I403" s="6">
        <v>-7000</v>
      </c>
      <c r="J403" s="6" t="s">
        <v>22</v>
      </c>
      <c r="K403" s="6" t="s">
        <v>24</v>
      </c>
      <c r="L403" s="6" t="s">
        <v>17</v>
      </c>
      <c r="M403" s="6" t="str">
        <f>IF(Table1[[#This Row],[Expense subgroup]]="", "Revenue", "")</f>
        <v/>
      </c>
      <c r="N403" s="6" t="str">
        <f>IF(Table1[[#This Row],[Expense subgroup]]&lt;&gt;"", "Expense","")</f>
        <v>Expense</v>
      </c>
    </row>
    <row r="404" spans="1:14" x14ac:dyDescent="0.3">
      <c r="A404" s="6">
        <v>2023</v>
      </c>
      <c r="B404" s="6" t="s">
        <v>9</v>
      </c>
      <c r="C404" s="6" t="str">
        <f t="shared" si="6"/>
        <v>1st Quarter</v>
      </c>
      <c r="D404" s="6">
        <v>1</v>
      </c>
      <c r="E404" s="7">
        <v>44957</v>
      </c>
      <c r="F404" s="7" t="str">
        <f>TEXT(Table1[[#This Row],[Date]],"DD")</f>
        <v>31</v>
      </c>
      <c r="G404" s="7" t="str">
        <f>TEXT(Table1[[#This Row],[Date]],"DDDD")</f>
        <v>Tuesday</v>
      </c>
      <c r="H404" s="6" t="s">
        <v>30</v>
      </c>
      <c r="I404" s="6">
        <v>-52000</v>
      </c>
      <c r="J404" s="6" t="s">
        <v>28</v>
      </c>
      <c r="K404" s="6" t="s">
        <v>28</v>
      </c>
      <c r="L404" s="6" t="s">
        <v>17</v>
      </c>
      <c r="M404" s="6" t="str">
        <f>IF(Table1[[#This Row],[Expense subgroup]]="", "Revenue", "")</f>
        <v/>
      </c>
      <c r="N404" s="6" t="str">
        <f>IF(Table1[[#This Row],[Expense subgroup]]&lt;&gt;"", "Expense","")</f>
        <v>Expense</v>
      </c>
    </row>
    <row r="405" spans="1:14" x14ac:dyDescent="0.3">
      <c r="A405" s="6">
        <v>2023</v>
      </c>
      <c r="B405" s="6" t="s">
        <v>31</v>
      </c>
      <c r="C405" s="6" t="str">
        <f t="shared" si="6"/>
        <v>1st Quarter</v>
      </c>
      <c r="D405" s="6">
        <v>1</v>
      </c>
      <c r="E405" s="7">
        <v>44985</v>
      </c>
      <c r="F405" s="7" t="str">
        <f>TEXT(Table1[[#This Row],[Date]],"DD")</f>
        <v>28</v>
      </c>
      <c r="G405" s="7" t="str">
        <f>TEXT(Table1[[#This Row],[Date]],"DDDD")</f>
        <v>Tuesday</v>
      </c>
      <c r="H405" s="6" t="s">
        <v>30</v>
      </c>
      <c r="I405" s="6">
        <v>-39000</v>
      </c>
      <c r="J405" s="6" t="s">
        <v>28</v>
      </c>
      <c r="K405" s="6" t="s">
        <v>28</v>
      </c>
      <c r="L405" s="6" t="s">
        <v>17</v>
      </c>
      <c r="M405" s="6" t="str">
        <f>IF(Table1[[#This Row],[Expense subgroup]]="", "Revenue", "")</f>
        <v/>
      </c>
      <c r="N405" s="6" t="str">
        <f>IF(Table1[[#This Row],[Expense subgroup]]&lt;&gt;"", "Expense","")</f>
        <v>Expense</v>
      </c>
    </row>
    <row r="406" spans="1:14" x14ac:dyDescent="0.3">
      <c r="A406" s="6">
        <v>2023</v>
      </c>
      <c r="B406" s="6" t="s">
        <v>31</v>
      </c>
      <c r="C406" s="6" t="str">
        <f t="shared" si="6"/>
        <v>1st Quarter</v>
      </c>
      <c r="D406" s="6">
        <v>1</v>
      </c>
      <c r="E406" s="7">
        <v>44985</v>
      </c>
      <c r="F406" s="7" t="str">
        <f>TEXT(Table1[[#This Row],[Date]],"DD")</f>
        <v>28</v>
      </c>
      <c r="G406" s="7" t="str">
        <f>TEXT(Table1[[#This Row],[Date]],"DDDD")</f>
        <v>Tuesday</v>
      </c>
      <c r="H406" s="6" t="s">
        <v>30</v>
      </c>
      <c r="I406" s="6">
        <v>459000</v>
      </c>
      <c r="K406" s="6" t="s">
        <v>11</v>
      </c>
      <c r="L406" s="6" t="s">
        <v>12</v>
      </c>
      <c r="M406" s="6" t="str">
        <f>IF(Table1[[#This Row],[Expense subgroup]]="", "Revenue", "")</f>
        <v>Revenue</v>
      </c>
      <c r="N406" s="6" t="str">
        <f>IF(Table1[[#This Row],[Expense subgroup]]&lt;&gt;"", "Expense","")</f>
        <v/>
      </c>
    </row>
    <row r="407" spans="1:14" x14ac:dyDescent="0.3">
      <c r="A407" s="6">
        <v>2023</v>
      </c>
      <c r="B407" s="6" t="s">
        <v>31</v>
      </c>
      <c r="C407" s="6" t="str">
        <f t="shared" si="6"/>
        <v>1st Quarter</v>
      </c>
      <c r="D407" s="6">
        <v>1</v>
      </c>
      <c r="E407" s="7">
        <v>44985</v>
      </c>
      <c r="F407" s="7" t="str">
        <f>TEXT(Table1[[#This Row],[Date]],"DD")</f>
        <v>28</v>
      </c>
      <c r="G407" s="7" t="str">
        <f>TEXT(Table1[[#This Row],[Date]],"DDDD")</f>
        <v>Tuesday</v>
      </c>
      <c r="H407" s="6" t="s">
        <v>30</v>
      </c>
      <c r="I407" s="6">
        <v>20000</v>
      </c>
      <c r="K407" s="6" t="s">
        <v>14</v>
      </c>
      <c r="L407" s="6" t="s">
        <v>12</v>
      </c>
      <c r="M407" s="6" t="str">
        <f>IF(Table1[[#This Row],[Expense subgroup]]="", "Revenue", "")</f>
        <v>Revenue</v>
      </c>
      <c r="N407" s="6" t="str">
        <f>IF(Table1[[#This Row],[Expense subgroup]]&lt;&gt;"", "Expense","")</f>
        <v/>
      </c>
    </row>
    <row r="408" spans="1:14" x14ac:dyDescent="0.3">
      <c r="A408" s="6">
        <v>2023</v>
      </c>
      <c r="B408" s="6" t="s">
        <v>31</v>
      </c>
      <c r="C408" s="6" t="str">
        <f t="shared" si="6"/>
        <v>1st Quarter</v>
      </c>
      <c r="D408" s="6">
        <v>1</v>
      </c>
      <c r="E408" s="7">
        <v>44985</v>
      </c>
      <c r="F408" s="7" t="str">
        <f>TEXT(Table1[[#This Row],[Date]],"DD")</f>
        <v>28</v>
      </c>
      <c r="G408" s="7" t="str">
        <f>TEXT(Table1[[#This Row],[Date]],"DDDD")</f>
        <v>Tuesday</v>
      </c>
      <c r="H408" s="6" t="s">
        <v>30</v>
      </c>
      <c r="I408" s="6">
        <v>-15000</v>
      </c>
      <c r="J408" s="6" t="s">
        <v>15</v>
      </c>
      <c r="K408" s="6" t="s">
        <v>16</v>
      </c>
      <c r="L408" s="6" t="s">
        <v>17</v>
      </c>
      <c r="M408" s="6" t="str">
        <f>IF(Table1[[#This Row],[Expense subgroup]]="", "Revenue", "")</f>
        <v/>
      </c>
      <c r="N408" s="6" t="str">
        <f>IF(Table1[[#This Row],[Expense subgroup]]&lt;&gt;"", "Expense","")</f>
        <v>Expense</v>
      </c>
    </row>
    <row r="409" spans="1:14" x14ac:dyDescent="0.3">
      <c r="A409" s="6">
        <v>2023</v>
      </c>
      <c r="B409" s="6" t="s">
        <v>31</v>
      </c>
      <c r="C409" s="6" t="str">
        <f t="shared" si="6"/>
        <v>1st Quarter</v>
      </c>
      <c r="D409" s="6">
        <v>1</v>
      </c>
      <c r="E409" s="7">
        <v>44985</v>
      </c>
      <c r="F409" s="7" t="str">
        <f>TEXT(Table1[[#This Row],[Date]],"DD")</f>
        <v>28</v>
      </c>
      <c r="G409" s="7" t="str">
        <f>TEXT(Table1[[#This Row],[Date]],"DDDD")</f>
        <v>Tuesday</v>
      </c>
      <c r="H409" s="6" t="s">
        <v>30</v>
      </c>
      <c r="I409" s="6">
        <v>-30000</v>
      </c>
      <c r="J409" s="6" t="s">
        <v>18</v>
      </c>
      <c r="K409" s="6" t="s">
        <v>16</v>
      </c>
      <c r="L409" s="6" t="s">
        <v>17</v>
      </c>
      <c r="M409" s="6" t="str">
        <f>IF(Table1[[#This Row],[Expense subgroup]]="", "Revenue", "")</f>
        <v/>
      </c>
      <c r="N409" s="6" t="str">
        <f>IF(Table1[[#This Row],[Expense subgroup]]&lt;&gt;"", "Expense","")</f>
        <v>Expense</v>
      </c>
    </row>
    <row r="410" spans="1:14" x14ac:dyDescent="0.3">
      <c r="A410" s="6">
        <v>2023</v>
      </c>
      <c r="B410" s="6" t="s">
        <v>31</v>
      </c>
      <c r="C410" s="6" t="str">
        <f t="shared" si="6"/>
        <v>1st Quarter</v>
      </c>
      <c r="D410" s="6">
        <v>1</v>
      </c>
      <c r="E410" s="7">
        <v>44985</v>
      </c>
      <c r="F410" s="7" t="str">
        <f>TEXT(Table1[[#This Row],[Date]],"DD")</f>
        <v>28</v>
      </c>
      <c r="G410" s="7" t="str">
        <f>TEXT(Table1[[#This Row],[Date]],"DDDD")</f>
        <v>Tuesday</v>
      </c>
      <c r="H410" s="6" t="s">
        <v>30</v>
      </c>
      <c r="I410" s="6">
        <v>-40000</v>
      </c>
      <c r="J410" s="6" t="s">
        <v>19</v>
      </c>
      <c r="K410" s="6" t="s">
        <v>16</v>
      </c>
      <c r="L410" s="6" t="s">
        <v>17</v>
      </c>
      <c r="M410" s="6" t="str">
        <f>IF(Table1[[#This Row],[Expense subgroup]]="", "Revenue", "")</f>
        <v/>
      </c>
      <c r="N410" s="6" t="str">
        <f>IF(Table1[[#This Row],[Expense subgroup]]&lt;&gt;"", "Expense","")</f>
        <v>Expense</v>
      </c>
    </row>
    <row r="411" spans="1:14" x14ac:dyDescent="0.3">
      <c r="A411" s="6">
        <v>2023</v>
      </c>
      <c r="B411" s="6" t="s">
        <v>31</v>
      </c>
      <c r="C411" s="6" t="str">
        <f t="shared" si="6"/>
        <v>1st Quarter</v>
      </c>
      <c r="D411" s="6">
        <v>1</v>
      </c>
      <c r="E411" s="7">
        <v>44985</v>
      </c>
      <c r="F411" s="7" t="str">
        <f>TEXT(Table1[[#This Row],[Date]],"DD")</f>
        <v>28</v>
      </c>
      <c r="G411" s="7" t="str">
        <f>TEXT(Table1[[#This Row],[Date]],"DDDD")</f>
        <v>Tuesday</v>
      </c>
      <c r="H411" s="6" t="s">
        <v>30</v>
      </c>
      <c r="I411" s="6">
        <v>-52000</v>
      </c>
      <c r="J411" s="6" t="s">
        <v>20</v>
      </c>
      <c r="K411" s="6" t="s">
        <v>16</v>
      </c>
      <c r="L411" s="6" t="s">
        <v>17</v>
      </c>
      <c r="M411" s="6" t="str">
        <f>IF(Table1[[#This Row],[Expense subgroup]]="", "Revenue", "")</f>
        <v/>
      </c>
      <c r="N411" s="6" t="str">
        <f>IF(Table1[[#This Row],[Expense subgroup]]&lt;&gt;"", "Expense","")</f>
        <v>Expense</v>
      </c>
    </row>
    <row r="412" spans="1:14" x14ac:dyDescent="0.3">
      <c r="A412" s="6">
        <v>2023</v>
      </c>
      <c r="B412" s="6" t="s">
        <v>31</v>
      </c>
      <c r="C412" s="6" t="str">
        <f t="shared" si="6"/>
        <v>1st Quarter</v>
      </c>
      <c r="D412" s="6">
        <v>1</v>
      </c>
      <c r="E412" s="7">
        <v>44985</v>
      </c>
      <c r="F412" s="7" t="str">
        <f>TEXT(Table1[[#This Row],[Date]],"DD")</f>
        <v>28</v>
      </c>
      <c r="G412" s="7" t="str">
        <f>TEXT(Table1[[#This Row],[Date]],"DDDD")</f>
        <v>Tuesday</v>
      </c>
      <c r="H412" s="6" t="s">
        <v>30</v>
      </c>
      <c r="I412" s="6">
        <v>-5000</v>
      </c>
      <c r="J412" s="6" t="s">
        <v>21</v>
      </c>
      <c r="K412" s="6" t="s">
        <v>16</v>
      </c>
      <c r="L412" s="6" t="s">
        <v>17</v>
      </c>
      <c r="M412" s="6" t="str">
        <f>IF(Table1[[#This Row],[Expense subgroup]]="", "Revenue", "")</f>
        <v/>
      </c>
      <c r="N412" s="6" t="str">
        <f>IF(Table1[[#This Row],[Expense subgroup]]&lt;&gt;"", "Expense","")</f>
        <v>Expense</v>
      </c>
    </row>
    <row r="413" spans="1:14" x14ac:dyDescent="0.3">
      <c r="A413" s="6">
        <v>2023</v>
      </c>
      <c r="B413" s="6" t="s">
        <v>31</v>
      </c>
      <c r="C413" s="6" t="str">
        <f t="shared" si="6"/>
        <v>1st Quarter</v>
      </c>
      <c r="D413" s="6">
        <v>1</v>
      </c>
      <c r="E413" s="7">
        <v>44985</v>
      </c>
      <c r="F413" s="7" t="str">
        <f>TEXT(Table1[[#This Row],[Date]],"DD")</f>
        <v>28</v>
      </c>
      <c r="G413" s="7" t="str">
        <f>TEXT(Table1[[#This Row],[Date]],"DDDD")</f>
        <v>Tuesday</v>
      </c>
      <c r="H413" s="6" t="s">
        <v>30</v>
      </c>
      <c r="I413" s="6">
        <v>-5000</v>
      </c>
      <c r="J413" s="6" t="s">
        <v>22</v>
      </c>
      <c r="K413" s="6" t="s">
        <v>16</v>
      </c>
      <c r="L413" s="6" t="s">
        <v>17</v>
      </c>
      <c r="M413" s="6" t="str">
        <f>IF(Table1[[#This Row],[Expense subgroup]]="", "Revenue", "")</f>
        <v/>
      </c>
      <c r="N413" s="6" t="str">
        <f>IF(Table1[[#This Row],[Expense subgroup]]&lt;&gt;"", "Expense","")</f>
        <v>Expense</v>
      </c>
    </row>
    <row r="414" spans="1:14" x14ac:dyDescent="0.3">
      <c r="A414" s="6">
        <v>2023</v>
      </c>
      <c r="B414" s="6" t="s">
        <v>31</v>
      </c>
      <c r="C414" s="6" t="str">
        <f t="shared" si="6"/>
        <v>1st Quarter</v>
      </c>
      <c r="D414" s="6">
        <v>1</v>
      </c>
      <c r="E414" s="7">
        <v>44985</v>
      </c>
      <c r="F414" s="7" t="str">
        <f>TEXT(Table1[[#This Row],[Date]],"DD")</f>
        <v>28</v>
      </c>
      <c r="G414" s="7" t="str">
        <f>TEXT(Table1[[#This Row],[Date]],"DDDD")</f>
        <v>Tuesday</v>
      </c>
      <c r="H414" s="6" t="s">
        <v>30</v>
      </c>
      <c r="I414" s="6">
        <v>-30000</v>
      </c>
      <c r="J414" s="6" t="s">
        <v>23</v>
      </c>
      <c r="K414" s="6" t="s">
        <v>24</v>
      </c>
      <c r="L414" s="6" t="s">
        <v>17</v>
      </c>
      <c r="M414" s="6" t="str">
        <f>IF(Table1[[#This Row],[Expense subgroup]]="", "Revenue", "")</f>
        <v/>
      </c>
      <c r="N414" s="6" t="str">
        <f>IF(Table1[[#This Row],[Expense subgroup]]&lt;&gt;"", "Expense","")</f>
        <v>Expense</v>
      </c>
    </row>
    <row r="415" spans="1:14" x14ac:dyDescent="0.3">
      <c r="A415" s="6">
        <v>2023</v>
      </c>
      <c r="B415" s="6" t="s">
        <v>31</v>
      </c>
      <c r="C415" s="6" t="str">
        <f t="shared" si="6"/>
        <v>1st Quarter</v>
      </c>
      <c r="D415" s="6">
        <v>1</v>
      </c>
      <c r="E415" s="7">
        <v>44985</v>
      </c>
      <c r="F415" s="7" t="str">
        <f>TEXT(Table1[[#This Row],[Date]],"DD")</f>
        <v>28</v>
      </c>
      <c r="G415" s="7" t="str">
        <f>TEXT(Table1[[#This Row],[Date]],"DDDD")</f>
        <v>Tuesday</v>
      </c>
      <c r="H415" s="6" t="s">
        <v>30</v>
      </c>
      <c r="I415" s="6">
        <v>-4000</v>
      </c>
      <c r="J415" s="6" t="s">
        <v>25</v>
      </c>
      <c r="K415" s="6" t="s">
        <v>24</v>
      </c>
      <c r="L415" s="6" t="s">
        <v>17</v>
      </c>
      <c r="M415" s="6" t="str">
        <f>IF(Table1[[#This Row],[Expense subgroup]]="", "Revenue", "")</f>
        <v/>
      </c>
      <c r="N415" s="6" t="str">
        <f>IF(Table1[[#This Row],[Expense subgroup]]&lt;&gt;"", "Expense","")</f>
        <v>Expense</v>
      </c>
    </row>
    <row r="416" spans="1:14" x14ac:dyDescent="0.3">
      <c r="A416" s="6">
        <v>2023</v>
      </c>
      <c r="B416" s="6" t="s">
        <v>31</v>
      </c>
      <c r="C416" s="6" t="str">
        <f t="shared" si="6"/>
        <v>1st Quarter</v>
      </c>
      <c r="D416" s="6">
        <v>1</v>
      </c>
      <c r="E416" s="7">
        <v>44985</v>
      </c>
      <c r="F416" s="7" t="str">
        <f>TEXT(Table1[[#This Row],[Date]],"DD")</f>
        <v>28</v>
      </c>
      <c r="G416" s="7" t="str">
        <f>TEXT(Table1[[#This Row],[Date]],"DDDD")</f>
        <v>Tuesday</v>
      </c>
      <c r="H416" s="6" t="s">
        <v>30</v>
      </c>
      <c r="I416" s="6">
        <v>-8000</v>
      </c>
      <c r="J416" s="6" t="s">
        <v>26</v>
      </c>
      <c r="K416" s="6" t="s">
        <v>24</v>
      </c>
      <c r="L416" s="6" t="s">
        <v>17</v>
      </c>
      <c r="M416" s="6" t="str">
        <f>IF(Table1[[#This Row],[Expense subgroup]]="", "Revenue", "")</f>
        <v/>
      </c>
      <c r="N416" s="6" t="str">
        <f>IF(Table1[[#This Row],[Expense subgroup]]&lt;&gt;"", "Expense","")</f>
        <v>Expense</v>
      </c>
    </row>
    <row r="417" spans="1:14" x14ac:dyDescent="0.3">
      <c r="A417" s="6">
        <v>2023</v>
      </c>
      <c r="B417" s="6" t="s">
        <v>31</v>
      </c>
      <c r="C417" s="6" t="str">
        <f t="shared" si="6"/>
        <v>1st Quarter</v>
      </c>
      <c r="D417" s="6">
        <v>1</v>
      </c>
      <c r="E417" s="7">
        <v>44985</v>
      </c>
      <c r="F417" s="7" t="str">
        <f>TEXT(Table1[[#This Row],[Date]],"DD")</f>
        <v>28</v>
      </c>
      <c r="G417" s="7" t="str">
        <f>TEXT(Table1[[#This Row],[Date]],"DDDD")</f>
        <v>Tuesday</v>
      </c>
      <c r="H417" s="6" t="s">
        <v>30</v>
      </c>
      <c r="I417" s="6">
        <v>-10000</v>
      </c>
      <c r="J417" s="6" t="s">
        <v>11</v>
      </c>
      <c r="K417" s="6" t="s">
        <v>24</v>
      </c>
      <c r="L417" s="6" t="s">
        <v>17</v>
      </c>
      <c r="M417" s="6" t="str">
        <f>IF(Table1[[#This Row],[Expense subgroup]]="", "Revenue", "")</f>
        <v/>
      </c>
      <c r="N417" s="6" t="str">
        <f>IF(Table1[[#This Row],[Expense subgroup]]&lt;&gt;"", "Expense","")</f>
        <v>Expense</v>
      </c>
    </row>
    <row r="418" spans="1:14" x14ac:dyDescent="0.3">
      <c r="A418" s="6">
        <v>2023</v>
      </c>
      <c r="B418" s="6" t="s">
        <v>31</v>
      </c>
      <c r="C418" s="6" t="str">
        <f t="shared" si="6"/>
        <v>1st Quarter</v>
      </c>
      <c r="D418" s="6">
        <v>1</v>
      </c>
      <c r="E418" s="7">
        <v>44985</v>
      </c>
      <c r="F418" s="7" t="str">
        <f>TEXT(Table1[[#This Row],[Date]],"DD")</f>
        <v>28</v>
      </c>
      <c r="G418" s="7" t="str">
        <f>TEXT(Table1[[#This Row],[Date]],"DDDD")</f>
        <v>Tuesday</v>
      </c>
      <c r="H418" s="6" t="s">
        <v>30</v>
      </c>
      <c r="I418" s="6">
        <v>-100000</v>
      </c>
      <c r="J418" s="6" t="s">
        <v>27</v>
      </c>
      <c r="K418" s="6" t="s">
        <v>24</v>
      </c>
      <c r="L418" s="6" t="s">
        <v>17</v>
      </c>
      <c r="M418" s="6" t="str">
        <f>IF(Table1[[#This Row],[Expense subgroup]]="", "Revenue", "")</f>
        <v/>
      </c>
      <c r="N418" s="6" t="str">
        <f>IF(Table1[[#This Row],[Expense subgroup]]&lt;&gt;"", "Expense","")</f>
        <v>Expense</v>
      </c>
    </row>
    <row r="419" spans="1:14" x14ac:dyDescent="0.3">
      <c r="A419" s="6">
        <v>2023</v>
      </c>
      <c r="B419" s="6" t="s">
        <v>31</v>
      </c>
      <c r="C419" s="6" t="str">
        <f t="shared" si="6"/>
        <v>1st Quarter</v>
      </c>
      <c r="D419" s="6">
        <v>1</v>
      </c>
      <c r="E419" s="7">
        <v>44985</v>
      </c>
      <c r="F419" s="7" t="str">
        <f>TEXT(Table1[[#This Row],[Date]],"DD")</f>
        <v>28</v>
      </c>
      <c r="G419" s="7" t="str">
        <f>TEXT(Table1[[#This Row],[Date]],"DDDD")</f>
        <v>Tuesday</v>
      </c>
      <c r="H419" s="6" t="s">
        <v>30</v>
      </c>
      <c r="I419" s="6">
        <v>-7000</v>
      </c>
      <c r="J419" s="6" t="s">
        <v>22</v>
      </c>
      <c r="K419" s="6" t="s">
        <v>24</v>
      </c>
      <c r="L419" s="6" t="s">
        <v>17</v>
      </c>
      <c r="M419" s="6" t="str">
        <f>IF(Table1[[#This Row],[Expense subgroup]]="", "Revenue", "")</f>
        <v/>
      </c>
      <c r="N419" s="6" t="str">
        <f>IF(Table1[[#This Row],[Expense subgroup]]&lt;&gt;"", "Expense","")</f>
        <v>Expense</v>
      </c>
    </row>
    <row r="420" spans="1:14" x14ac:dyDescent="0.3">
      <c r="A420" s="6">
        <v>2023</v>
      </c>
      <c r="B420" s="6" t="s">
        <v>32</v>
      </c>
      <c r="C420" s="6" t="str">
        <f t="shared" si="6"/>
        <v>1st Quarter</v>
      </c>
      <c r="D420" s="6">
        <v>1</v>
      </c>
      <c r="E420" s="7">
        <v>45016</v>
      </c>
      <c r="F420" s="7" t="str">
        <f>TEXT(Table1[[#This Row],[Date]],"DD")</f>
        <v>31</v>
      </c>
      <c r="G420" s="7" t="str">
        <f>TEXT(Table1[[#This Row],[Date]],"DDDD")</f>
        <v>Friday</v>
      </c>
      <c r="H420" s="6" t="s">
        <v>30</v>
      </c>
      <c r="I420" s="6">
        <v>-27000</v>
      </c>
      <c r="J420" s="6" t="s">
        <v>28</v>
      </c>
      <c r="K420" s="6" t="s">
        <v>28</v>
      </c>
      <c r="L420" s="6" t="s">
        <v>17</v>
      </c>
      <c r="M420" s="6" t="str">
        <f>IF(Table1[[#This Row],[Expense subgroup]]="", "Revenue", "")</f>
        <v/>
      </c>
      <c r="N420" s="6" t="str">
        <f>IF(Table1[[#This Row],[Expense subgroup]]&lt;&gt;"", "Expense","")</f>
        <v>Expense</v>
      </c>
    </row>
    <row r="421" spans="1:14" x14ac:dyDescent="0.3">
      <c r="A421" s="6">
        <v>2023</v>
      </c>
      <c r="B421" s="6" t="s">
        <v>32</v>
      </c>
      <c r="C421" s="6" t="str">
        <f t="shared" si="6"/>
        <v>1st Quarter</v>
      </c>
      <c r="D421" s="6">
        <v>1</v>
      </c>
      <c r="E421" s="7">
        <v>45016</v>
      </c>
      <c r="F421" s="7" t="str">
        <f>TEXT(Table1[[#This Row],[Date]],"DD")</f>
        <v>31</v>
      </c>
      <c r="G421" s="7" t="str">
        <f>TEXT(Table1[[#This Row],[Date]],"DDDD")</f>
        <v>Friday</v>
      </c>
      <c r="H421" s="6" t="s">
        <v>30</v>
      </c>
      <c r="I421" s="6">
        <v>382500</v>
      </c>
      <c r="K421" s="6" t="s">
        <v>11</v>
      </c>
      <c r="L421" s="6" t="s">
        <v>12</v>
      </c>
      <c r="M421" s="6" t="str">
        <f>IF(Table1[[#This Row],[Expense subgroup]]="", "Revenue", "")</f>
        <v>Revenue</v>
      </c>
      <c r="N421" s="6" t="str">
        <f>IF(Table1[[#This Row],[Expense subgroup]]&lt;&gt;"", "Expense","")</f>
        <v/>
      </c>
    </row>
    <row r="422" spans="1:14" x14ac:dyDescent="0.3">
      <c r="A422" s="6">
        <v>2023</v>
      </c>
      <c r="B422" s="6" t="s">
        <v>32</v>
      </c>
      <c r="C422" s="6" t="str">
        <f t="shared" si="6"/>
        <v>1st Quarter</v>
      </c>
      <c r="D422" s="6">
        <v>1</v>
      </c>
      <c r="E422" s="7">
        <v>45016</v>
      </c>
      <c r="F422" s="7" t="str">
        <f>TEXT(Table1[[#This Row],[Date]],"DD")</f>
        <v>31</v>
      </c>
      <c r="G422" s="7" t="str">
        <f>TEXT(Table1[[#This Row],[Date]],"DDDD")</f>
        <v>Friday</v>
      </c>
      <c r="H422" s="6" t="s">
        <v>30</v>
      </c>
      <c r="I422" s="6">
        <v>24000</v>
      </c>
      <c r="K422" s="6" t="s">
        <v>14</v>
      </c>
      <c r="L422" s="6" t="s">
        <v>12</v>
      </c>
      <c r="M422" s="6" t="str">
        <f>IF(Table1[[#This Row],[Expense subgroup]]="", "Revenue", "")</f>
        <v>Revenue</v>
      </c>
      <c r="N422" s="6" t="str">
        <f>IF(Table1[[#This Row],[Expense subgroup]]&lt;&gt;"", "Expense","")</f>
        <v/>
      </c>
    </row>
    <row r="423" spans="1:14" x14ac:dyDescent="0.3">
      <c r="A423" s="6">
        <v>2023</v>
      </c>
      <c r="B423" s="6" t="s">
        <v>32</v>
      </c>
      <c r="C423" s="6" t="str">
        <f t="shared" si="6"/>
        <v>1st Quarter</v>
      </c>
      <c r="D423" s="6">
        <v>1</v>
      </c>
      <c r="E423" s="7">
        <v>45016</v>
      </c>
      <c r="F423" s="7" t="str">
        <f>TEXT(Table1[[#This Row],[Date]],"DD")</f>
        <v>31</v>
      </c>
      <c r="G423" s="7" t="str">
        <f>TEXT(Table1[[#This Row],[Date]],"DDDD")</f>
        <v>Friday</v>
      </c>
      <c r="H423" s="6" t="s">
        <v>30</v>
      </c>
      <c r="I423" s="6">
        <v>-15000</v>
      </c>
      <c r="J423" s="6" t="s">
        <v>15</v>
      </c>
      <c r="K423" s="6" t="s">
        <v>16</v>
      </c>
      <c r="L423" s="6" t="s">
        <v>17</v>
      </c>
      <c r="M423" s="6" t="str">
        <f>IF(Table1[[#This Row],[Expense subgroup]]="", "Revenue", "")</f>
        <v/>
      </c>
      <c r="N423" s="6" t="str">
        <f>IF(Table1[[#This Row],[Expense subgroup]]&lt;&gt;"", "Expense","")</f>
        <v>Expense</v>
      </c>
    </row>
    <row r="424" spans="1:14" x14ac:dyDescent="0.3">
      <c r="A424" s="6">
        <v>2023</v>
      </c>
      <c r="B424" s="6" t="s">
        <v>32</v>
      </c>
      <c r="C424" s="6" t="str">
        <f t="shared" si="6"/>
        <v>1st Quarter</v>
      </c>
      <c r="D424" s="6">
        <v>1</v>
      </c>
      <c r="E424" s="7">
        <v>45016</v>
      </c>
      <c r="F424" s="7" t="str">
        <f>TEXT(Table1[[#This Row],[Date]],"DD")</f>
        <v>31</v>
      </c>
      <c r="G424" s="7" t="str">
        <f>TEXT(Table1[[#This Row],[Date]],"DDDD")</f>
        <v>Friday</v>
      </c>
      <c r="H424" s="6" t="s">
        <v>30</v>
      </c>
      <c r="I424" s="6">
        <v>-30000</v>
      </c>
      <c r="J424" s="6" t="s">
        <v>18</v>
      </c>
      <c r="K424" s="6" t="s">
        <v>16</v>
      </c>
      <c r="L424" s="6" t="s">
        <v>17</v>
      </c>
      <c r="M424" s="6" t="str">
        <f>IF(Table1[[#This Row],[Expense subgroup]]="", "Revenue", "")</f>
        <v/>
      </c>
      <c r="N424" s="6" t="str">
        <f>IF(Table1[[#This Row],[Expense subgroup]]&lt;&gt;"", "Expense","")</f>
        <v>Expense</v>
      </c>
    </row>
    <row r="425" spans="1:14" x14ac:dyDescent="0.3">
      <c r="A425" s="6">
        <v>2023</v>
      </c>
      <c r="B425" s="6" t="s">
        <v>32</v>
      </c>
      <c r="C425" s="6" t="str">
        <f t="shared" si="6"/>
        <v>1st Quarter</v>
      </c>
      <c r="D425" s="6">
        <v>1</v>
      </c>
      <c r="E425" s="7">
        <v>45016</v>
      </c>
      <c r="F425" s="7" t="str">
        <f>TEXT(Table1[[#This Row],[Date]],"DD")</f>
        <v>31</v>
      </c>
      <c r="G425" s="7" t="str">
        <f>TEXT(Table1[[#This Row],[Date]],"DDDD")</f>
        <v>Friday</v>
      </c>
      <c r="H425" s="6" t="s">
        <v>30</v>
      </c>
      <c r="I425" s="6">
        <v>-20000</v>
      </c>
      <c r="J425" s="6" t="s">
        <v>19</v>
      </c>
      <c r="K425" s="6" t="s">
        <v>16</v>
      </c>
      <c r="L425" s="6" t="s">
        <v>17</v>
      </c>
      <c r="M425" s="6" t="str">
        <f>IF(Table1[[#This Row],[Expense subgroup]]="", "Revenue", "")</f>
        <v/>
      </c>
      <c r="N425" s="6" t="str">
        <f>IF(Table1[[#This Row],[Expense subgroup]]&lt;&gt;"", "Expense","")</f>
        <v>Expense</v>
      </c>
    </row>
    <row r="426" spans="1:14" x14ac:dyDescent="0.3">
      <c r="A426" s="6">
        <v>2023</v>
      </c>
      <c r="B426" s="6" t="s">
        <v>32</v>
      </c>
      <c r="C426" s="6" t="str">
        <f t="shared" si="6"/>
        <v>1st Quarter</v>
      </c>
      <c r="D426" s="6">
        <v>1</v>
      </c>
      <c r="E426" s="7">
        <v>45016</v>
      </c>
      <c r="F426" s="7" t="str">
        <f>TEXT(Table1[[#This Row],[Date]],"DD")</f>
        <v>31</v>
      </c>
      <c r="G426" s="7" t="str">
        <f>TEXT(Table1[[#This Row],[Date]],"DDDD")</f>
        <v>Friday</v>
      </c>
      <c r="H426" s="6" t="s">
        <v>30</v>
      </c>
      <c r="I426" s="6">
        <v>-52000</v>
      </c>
      <c r="J426" s="6" t="s">
        <v>20</v>
      </c>
      <c r="K426" s="6" t="s">
        <v>16</v>
      </c>
      <c r="L426" s="6" t="s">
        <v>17</v>
      </c>
      <c r="M426" s="6" t="str">
        <f>IF(Table1[[#This Row],[Expense subgroup]]="", "Revenue", "")</f>
        <v/>
      </c>
      <c r="N426" s="6" t="str">
        <f>IF(Table1[[#This Row],[Expense subgroup]]&lt;&gt;"", "Expense","")</f>
        <v>Expense</v>
      </c>
    </row>
    <row r="427" spans="1:14" x14ac:dyDescent="0.3">
      <c r="A427" s="6">
        <v>2023</v>
      </c>
      <c r="B427" s="6" t="s">
        <v>32</v>
      </c>
      <c r="C427" s="6" t="str">
        <f t="shared" si="6"/>
        <v>1st Quarter</v>
      </c>
      <c r="D427" s="6">
        <v>1</v>
      </c>
      <c r="E427" s="7">
        <v>45016</v>
      </c>
      <c r="F427" s="7" t="str">
        <f>TEXT(Table1[[#This Row],[Date]],"DD")</f>
        <v>31</v>
      </c>
      <c r="G427" s="7" t="str">
        <f>TEXT(Table1[[#This Row],[Date]],"DDDD")</f>
        <v>Friday</v>
      </c>
      <c r="H427" s="6" t="s">
        <v>30</v>
      </c>
      <c r="I427" s="6">
        <v>-5000</v>
      </c>
      <c r="J427" s="6" t="s">
        <v>21</v>
      </c>
      <c r="K427" s="6" t="s">
        <v>16</v>
      </c>
      <c r="L427" s="6" t="s">
        <v>17</v>
      </c>
      <c r="M427" s="6" t="str">
        <f>IF(Table1[[#This Row],[Expense subgroup]]="", "Revenue", "")</f>
        <v/>
      </c>
      <c r="N427" s="6" t="str">
        <f>IF(Table1[[#This Row],[Expense subgroup]]&lt;&gt;"", "Expense","")</f>
        <v>Expense</v>
      </c>
    </row>
    <row r="428" spans="1:14" x14ac:dyDescent="0.3">
      <c r="A428" s="6">
        <v>2023</v>
      </c>
      <c r="B428" s="6" t="s">
        <v>32</v>
      </c>
      <c r="C428" s="6" t="str">
        <f t="shared" si="6"/>
        <v>1st Quarter</v>
      </c>
      <c r="D428" s="6">
        <v>1</v>
      </c>
      <c r="E428" s="7">
        <v>45016</v>
      </c>
      <c r="F428" s="7" t="str">
        <f>TEXT(Table1[[#This Row],[Date]],"DD")</f>
        <v>31</v>
      </c>
      <c r="G428" s="7" t="str">
        <f>TEXT(Table1[[#This Row],[Date]],"DDDD")</f>
        <v>Friday</v>
      </c>
      <c r="H428" s="6" t="s">
        <v>30</v>
      </c>
      <c r="I428" s="6">
        <v>-3000</v>
      </c>
      <c r="J428" s="6" t="s">
        <v>22</v>
      </c>
      <c r="K428" s="6" t="s">
        <v>16</v>
      </c>
      <c r="L428" s="6" t="s">
        <v>17</v>
      </c>
      <c r="M428" s="6" t="str">
        <f>IF(Table1[[#This Row],[Expense subgroup]]="", "Revenue", "")</f>
        <v/>
      </c>
      <c r="N428" s="6" t="str">
        <f>IF(Table1[[#This Row],[Expense subgroup]]&lt;&gt;"", "Expense","")</f>
        <v>Expense</v>
      </c>
    </row>
    <row r="429" spans="1:14" x14ac:dyDescent="0.3">
      <c r="A429" s="6">
        <v>2023</v>
      </c>
      <c r="B429" s="6" t="s">
        <v>32</v>
      </c>
      <c r="C429" s="6" t="str">
        <f t="shared" si="6"/>
        <v>1st Quarter</v>
      </c>
      <c r="D429" s="6">
        <v>1</v>
      </c>
      <c r="E429" s="7">
        <v>45016</v>
      </c>
      <c r="F429" s="7" t="str">
        <f>TEXT(Table1[[#This Row],[Date]],"DD")</f>
        <v>31</v>
      </c>
      <c r="G429" s="7" t="str">
        <f>TEXT(Table1[[#This Row],[Date]],"DDDD")</f>
        <v>Friday</v>
      </c>
      <c r="H429" s="6" t="s">
        <v>30</v>
      </c>
      <c r="I429" s="6">
        <v>-30000</v>
      </c>
      <c r="J429" s="6" t="s">
        <v>23</v>
      </c>
      <c r="K429" s="6" t="s">
        <v>24</v>
      </c>
      <c r="L429" s="6" t="s">
        <v>17</v>
      </c>
      <c r="M429" s="6" t="str">
        <f>IF(Table1[[#This Row],[Expense subgroup]]="", "Revenue", "")</f>
        <v/>
      </c>
      <c r="N429" s="6" t="str">
        <f>IF(Table1[[#This Row],[Expense subgroup]]&lt;&gt;"", "Expense","")</f>
        <v>Expense</v>
      </c>
    </row>
    <row r="430" spans="1:14" x14ac:dyDescent="0.3">
      <c r="A430" s="6">
        <v>2023</v>
      </c>
      <c r="B430" s="6" t="s">
        <v>32</v>
      </c>
      <c r="C430" s="6" t="str">
        <f t="shared" si="6"/>
        <v>1st Quarter</v>
      </c>
      <c r="D430" s="6">
        <v>1</v>
      </c>
      <c r="E430" s="7">
        <v>45016</v>
      </c>
      <c r="F430" s="7" t="str">
        <f>TEXT(Table1[[#This Row],[Date]],"DD")</f>
        <v>31</v>
      </c>
      <c r="G430" s="7" t="str">
        <f>TEXT(Table1[[#This Row],[Date]],"DDDD")</f>
        <v>Friday</v>
      </c>
      <c r="H430" s="6" t="s">
        <v>30</v>
      </c>
      <c r="I430" s="6">
        <v>-2000</v>
      </c>
      <c r="J430" s="6" t="s">
        <v>25</v>
      </c>
      <c r="K430" s="6" t="s">
        <v>24</v>
      </c>
      <c r="L430" s="6" t="s">
        <v>17</v>
      </c>
      <c r="M430" s="6" t="str">
        <f>IF(Table1[[#This Row],[Expense subgroup]]="", "Revenue", "")</f>
        <v/>
      </c>
      <c r="N430" s="6" t="str">
        <f>IF(Table1[[#This Row],[Expense subgroup]]&lt;&gt;"", "Expense","")</f>
        <v>Expense</v>
      </c>
    </row>
    <row r="431" spans="1:14" x14ac:dyDescent="0.3">
      <c r="A431" s="6">
        <v>2023</v>
      </c>
      <c r="B431" s="6" t="s">
        <v>32</v>
      </c>
      <c r="C431" s="6" t="str">
        <f t="shared" si="6"/>
        <v>1st Quarter</v>
      </c>
      <c r="D431" s="6">
        <v>1</v>
      </c>
      <c r="E431" s="7">
        <v>45016</v>
      </c>
      <c r="F431" s="7" t="str">
        <f>TEXT(Table1[[#This Row],[Date]],"DD")</f>
        <v>31</v>
      </c>
      <c r="G431" s="7" t="str">
        <f>TEXT(Table1[[#This Row],[Date]],"DDDD")</f>
        <v>Friday</v>
      </c>
      <c r="H431" s="6" t="s">
        <v>30</v>
      </c>
      <c r="I431" s="6">
        <v>-5000</v>
      </c>
      <c r="J431" s="6" t="s">
        <v>26</v>
      </c>
      <c r="K431" s="6" t="s">
        <v>24</v>
      </c>
      <c r="L431" s="6" t="s">
        <v>17</v>
      </c>
      <c r="M431" s="6" t="str">
        <f>IF(Table1[[#This Row],[Expense subgroup]]="", "Revenue", "")</f>
        <v/>
      </c>
      <c r="N431" s="6" t="str">
        <f>IF(Table1[[#This Row],[Expense subgroup]]&lt;&gt;"", "Expense","")</f>
        <v>Expense</v>
      </c>
    </row>
    <row r="432" spans="1:14" x14ac:dyDescent="0.3">
      <c r="A432" s="6">
        <v>2023</v>
      </c>
      <c r="B432" s="6" t="s">
        <v>32</v>
      </c>
      <c r="C432" s="6" t="str">
        <f t="shared" si="6"/>
        <v>1st Quarter</v>
      </c>
      <c r="D432" s="6">
        <v>1</v>
      </c>
      <c r="E432" s="7">
        <v>45016</v>
      </c>
      <c r="F432" s="7" t="str">
        <f>TEXT(Table1[[#This Row],[Date]],"DD")</f>
        <v>31</v>
      </c>
      <c r="G432" s="7" t="str">
        <f>TEXT(Table1[[#This Row],[Date]],"DDDD")</f>
        <v>Friday</v>
      </c>
      <c r="H432" s="6" t="s">
        <v>30</v>
      </c>
      <c r="I432" s="6">
        <v>-7000</v>
      </c>
      <c r="J432" s="6" t="s">
        <v>11</v>
      </c>
      <c r="K432" s="6" t="s">
        <v>24</v>
      </c>
      <c r="L432" s="6" t="s">
        <v>17</v>
      </c>
      <c r="M432" s="6" t="str">
        <f>IF(Table1[[#This Row],[Expense subgroup]]="", "Revenue", "")</f>
        <v/>
      </c>
      <c r="N432" s="6" t="str">
        <f>IF(Table1[[#This Row],[Expense subgroup]]&lt;&gt;"", "Expense","")</f>
        <v>Expense</v>
      </c>
    </row>
    <row r="433" spans="1:14" x14ac:dyDescent="0.3">
      <c r="A433" s="6">
        <v>2023</v>
      </c>
      <c r="B433" s="6" t="s">
        <v>32</v>
      </c>
      <c r="C433" s="6" t="str">
        <f t="shared" si="6"/>
        <v>1st Quarter</v>
      </c>
      <c r="D433" s="6">
        <v>1</v>
      </c>
      <c r="E433" s="7">
        <v>45016</v>
      </c>
      <c r="F433" s="7" t="str">
        <f>TEXT(Table1[[#This Row],[Date]],"DD")</f>
        <v>31</v>
      </c>
      <c r="G433" s="7" t="str">
        <f>TEXT(Table1[[#This Row],[Date]],"DDDD")</f>
        <v>Friday</v>
      </c>
      <c r="H433" s="6" t="s">
        <v>30</v>
      </c>
      <c r="I433" s="6">
        <v>-100000</v>
      </c>
      <c r="J433" s="6" t="s">
        <v>27</v>
      </c>
      <c r="K433" s="6" t="s">
        <v>24</v>
      </c>
      <c r="L433" s="6" t="s">
        <v>17</v>
      </c>
      <c r="M433" s="6" t="str">
        <f>IF(Table1[[#This Row],[Expense subgroup]]="", "Revenue", "")</f>
        <v/>
      </c>
      <c r="N433" s="6" t="str">
        <f>IF(Table1[[#This Row],[Expense subgroup]]&lt;&gt;"", "Expense","")</f>
        <v>Expense</v>
      </c>
    </row>
    <row r="434" spans="1:14" x14ac:dyDescent="0.3">
      <c r="A434" s="6">
        <v>2023</v>
      </c>
      <c r="B434" s="6" t="s">
        <v>32</v>
      </c>
      <c r="C434" s="6" t="str">
        <f t="shared" si="6"/>
        <v>1st Quarter</v>
      </c>
      <c r="D434" s="6">
        <v>1</v>
      </c>
      <c r="E434" s="7">
        <v>45016</v>
      </c>
      <c r="F434" s="7" t="str">
        <f>TEXT(Table1[[#This Row],[Date]],"DD")</f>
        <v>31</v>
      </c>
      <c r="G434" s="7" t="str">
        <f>TEXT(Table1[[#This Row],[Date]],"DDDD")</f>
        <v>Friday</v>
      </c>
      <c r="H434" s="6" t="s">
        <v>30</v>
      </c>
      <c r="I434" s="6">
        <v>-7000</v>
      </c>
      <c r="J434" s="6" t="s">
        <v>22</v>
      </c>
      <c r="K434" s="6" t="s">
        <v>24</v>
      </c>
      <c r="L434" s="6" t="s">
        <v>17</v>
      </c>
      <c r="M434" s="6" t="str">
        <f>IF(Table1[[#This Row],[Expense subgroup]]="", "Revenue", "")</f>
        <v/>
      </c>
      <c r="N434" s="6" t="str">
        <f>IF(Table1[[#This Row],[Expense subgroup]]&lt;&gt;"", "Expense","")</f>
        <v>Expense</v>
      </c>
    </row>
    <row r="435" spans="1:14" x14ac:dyDescent="0.3">
      <c r="A435" s="6">
        <v>2023</v>
      </c>
      <c r="B435" s="6" t="s">
        <v>33</v>
      </c>
      <c r="C435" s="6" t="str">
        <f t="shared" si="6"/>
        <v>2nd Quarter</v>
      </c>
      <c r="D435" s="6">
        <v>1</v>
      </c>
      <c r="E435" s="7">
        <v>45046</v>
      </c>
      <c r="F435" s="7" t="str">
        <f>TEXT(Table1[[#This Row],[Date]],"DD")</f>
        <v>30</v>
      </c>
      <c r="G435" s="7" t="str">
        <f>TEXT(Table1[[#This Row],[Date]],"DDDD")</f>
        <v>Sunday</v>
      </c>
      <c r="H435" s="6" t="s">
        <v>30</v>
      </c>
      <c r="I435" s="6">
        <v>-20000</v>
      </c>
      <c r="J435" s="6" t="s">
        <v>28</v>
      </c>
      <c r="K435" s="6" t="s">
        <v>28</v>
      </c>
      <c r="L435" s="6" t="s">
        <v>17</v>
      </c>
      <c r="M435" s="6" t="str">
        <f>IF(Table1[[#This Row],[Expense subgroup]]="", "Revenue", "")</f>
        <v/>
      </c>
      <c r="N435" s="6" t="str">
        <f>IF(Table1[[#This Row],[Expense subgroup]]&lt;&gt;"", "Expense","")</f>
        <v>Expense</v>
      </c>
    </row>
    <row r="436" spans="1:14" x14ac:dyDescent="0.3">
      <c r="A436" s="6">
        <v>2023</v>
      </c>
      <c r="B436" s="6" t="s">
        <v>33</v>
      </c>
      <c r="C436" s="6" t="str">
        <f t="shared" si="6"/>
        <v>2nd Quarter</v>
      </c>
      <c r="D436" s="6">
        <v>1</v>
      </c>
      <c r="E436" s="7">
        <v>45046</v>
      </c>
      <c r="F436" s="7" t="str">
        <f>TEXT(Table1[[#This Row],[Date]],"DD")</f>
        <v>30</v>
      </c>
      <c r="G436" s="7" t="str">
        <f>TEXT(Table1[[#This Row],[Date]],"DDDD")</f>
        <v>Sunday</v>
      </c>
      <c r="H436" s="6" t="s">
        <v>30</v>
      </c>
      <c r="I436" s="6">
        <v>306000</v>
      </c>
      <c r="K436" s="6" t="s">
        <v>11</v>
      </c>
      <c r="L436" s="6" t="s">
        <v>12</v>
      </c>
      <c r="M436" s="6" t="str">
        <f>IF(Table1[[#This Row],[Expense subgroup]]="", "Revenue", "")</f>
        <v>Revenue</v>
      </c>
      <c r="N436" s="6" t="str">
        <f>IF(Table1[[#This Row],[Expense subgroup]]&lt;&gt;"", "Expense","")</f>
        <v/>
      </c>
    </row>
    <row r="437" spans="1:14" x14ac:dyDescent="0.3">
      <c r="A437" s="6">
        <v>2023</v>
      </c>
      <c r="B437" s="6" t="s">
        <v>33</v>
      </c>
      <c r="C437" s="6" t="str">
        <f t="shared" si="6"/>
        <v>2nd Quarter</v>
      </c>
      <c r="D437" s="6">
        <v>1</v>
      </c>
      <c r="E437" s="7">
        <v>45046</v>
      </c>
      <c r="F437" s="7" t="str">
        <f>TEXT(Table1[[#This Row],[Date]],"DD")</f>
        <v>30</v>
      </c>
      <c r="G437" s="7" t="str">
        <f>TEXT(Table1[[#This Row],[Date]],"DDDD")</f>
        <v>Sunday</v>
      </c>
      <c r="H437" s="6" t="s">
        <v>30</v>
      </c>
      <c r="I437" s="6">
        <v>22000</v>
      </c>
      <c r="K437" s="6" t="s">
        <v>14</v>
      </c>
      <c r="L437" s="6" t="s">
        <v>12</v>
      </c>
      <c r="M437" s="6" t="str">
        <f>IF(Table1[[#This Row],[Expense subgroup]]="", "Revenue", "")</f>
        <v>Revenue</v>
      </c>
      <c r="N437" s="6" t="str">
        <f>IF(Table1[[#This Row],[Expense subgroup]]&lt;&gt;"", "Expense","")</f>
        <v/>
      </c>
    </row>
    <row r="438" spans="1:14" x14ac:dyDescent="0.3">
      <c r="A438" s="6">
        <v>2023</v>
      </c>
      <c r="B438" s="6" t="s">
        <v>33</v>
      </c>
      <c r="C438" s="6" t="str">
        <f t="shared" si="6"/>
        <v>2nd Quarter</v>
      </c>
      <c r="D438" s="6">
        <v>1</v>
      </c>
      <c r="E438" s="7">
        <v>45046</v>
      </c>
      <c r="F438" s="7" t="str">
        <f>TEXT(Table1[[#This Row],[Date]],"DD")</f>
        <v>30</v>
      </c>
      <c r="G438" s="7" t="str">
        <f>TEXT(Table1[[#This Row],[Date]],"DDDD")</f>
        <v>Sunday</v>
      </c>
      <c r="H438" s="6" t="s">
        <v>30</v>
      </c>
      <c r="I438" s="6">
        <v>-15000</v>
      </c>
      <c r="J438" s="6" t="s">
        <v>15</v>
      </c>
      <c r="K438" s="6" t="s">
        <v>16</v>
      </c>
      <c r="L438" s="6" t="s">
        <v>17</v>
      </c>
      <c r="M438" s="6" t="str">
        <f>IF(Table1[[#This Row],[Expense subgroup]]="", "Revenue", "")</f>
        <v/>
      </c>
      <c r="N438" s="6" t="str">
        <f>IF(Table1[[#This Row],[Expense subgroup]]&lt;&gt;"", "Expense","")</f>
        <v>Expense</v>
      </c>
    </row>
    <row r="439" spans="1:14" x14ac:dyDescent="0.3">
      <c r="A439" s="6">
        <v>2023</v>
      </c>
      <c r="B439" s="6" t="s">
        <v>33</v>
      </c>
      <c r="C439" s="6" t="str">
        <f t="shared" si="6"/>
        <v>2nd Quarter</v>
      </c>
      <c r="D439" s="6">
        <v>1</v>
      </c>
      <c r="E439" s="7">
        <v>45046</v>
      </c>
      <c r="F439" s="7" t="str">
        <f>TEXT(Table1[[#This Row],[Date]],"DD")</f>
        <v>30</v>
      </c>
      <c r="G439" s="7" t="str">
        <f>TEXT(Table1[[#This Row],[Date]],"DDDD")</f>
        <v>Sunday</v>
      </c>
      <c r="H439" s="6" t="s">
        <v>30</v>
      </c>
      <c r="I439" s="6">
        <v>-30000</v>
      </c>
      <c r="J439" s="6" t="s">
        <v>18</v>
      </c>
      <c r="K439" s="6" t="s">
        <v>16</v>
      </c>
      <c r="L439" s="6" t="s">
        <v>17</v>
      </c>
      <c r="M439" s="6" t="str">
        <f>IF(Table1[[#This Row],[Expense subgroup]]="", "Revenue", "")</f>
        <v/>
      </c>
      <c r="N439" s="6" t="str">
        <f>IF(Table1[[#This Row],[Expense subgroup]]&lt;&gt;"", "Expense","")</f>
        <v>Expense</v>
      </c>
    </row>
    <row r="440" spans="1:14" x14ac:dyDescent="0.3">
      <c r="A440" s="6">
        <v>2023</v>
      </c>
      <c r="B440" s="6" t="s">
        <v>33</v>
      </c>
      <c r="C440" s="6" t="str">
        <f t="shared" si="6"/>
        <v>2nd Quarter</v>
      </c>
      <c r="D440" s="6">
        <v>1</v>
      </c>
      <c r="E440" s="7">
        <v>45046</v>
      </c>
      <c r="F440" s="7" t="str">
        <f>TEXT(Table1[[#This Row],[Date]],"DD")</f>
        <v>30</v>
      </c>
      <c r="G440" s="7" t="str">
        <f>TEXT(Table1[[#This Row],[Date]],"DDDD")</f>
        <v>Sunday</v>
      </c>
      <c r="H440" s="6" t="s">
        <v>30</v>
      </c>
      <c r="I440" s="6">
        <v>-20000</v>
      </c>
      <c r="J440" s="6" t="s">
        <v>19</v>
      </c>
      <c r="K440" s="6" t="s">
        <v>16</v>
      </c>
      <c r="L440" s="6" t="s">
        <v>17</v>
      </c>
      <c r="M440" s="6" t="str">
        <f>IF(Table1[[#This Row],[Expense subgroup]]="", "Revenue", "")</f>
        <v/>
      </c>
      <c r="N440" s="6" t="str">
        <f>IF(Table1[[#This Row],[Expense subgroup]]&lt;&gt;"", "Expense","")</f>
        <v>Expense</v>
      </c>
    </row>
    <row r="441" spans="1:14" x14ac:dyDescent="0.3">
      <c r="A441" s="6">
        <v>2023</v>
      </c>
      <c r="B441" s="6" t="s">
        <v>33</v>
      </c>
      <c r="C441" s="6" t="str">
        <f t="shared" si="6"/>
        <v>2nd Quarter</v>
      </c>
      <c r="D441" s="6">
        <v>1</v>
      </c>
      <c r="E441" s="7">
        <v>45046</v>
      </c>
      <c r="F441" s="7" t="str">
        <f>TEXT(Table1[[#This Row],[Date]],"DD")</f>
        <v>30</v>
      </c>
      <c r="G441" s="7" t="str">
        <f>TEXT(Table1[[#This Row],[Date]],"DDDD")</f>
        <v>Sunday</v>
      </c>
      <c r="H441" s="6" t="s">
        <v>30</v>
      </c>
      <c r="I441" s="6">
        <v>-52000</v>
      </c>
      <c r="J441" s="6" t="s">
        <v>20</v>
      </c>
      <c r="K441" s="6" t="s">
        <v>16</v>
      </c>
      <c r="L441" s="6" t="s">
        <v>17</v>
      </c>
      <c r="M441" s="6" t="str">
        <f>IF(Table1[[#This Row],[Expense subgroup]]="", "Revenue", "")</f>
        <v/>
      </c>
      <c r="N441" s="6" t="str">
        <f>IF(Table1[[#This Row],[Expense subgroup]]&lt;&gt;"", "Expense","")</f>
        <v>Expense</v>
      </c>
    </row>
    <row r="442" spans="1:14" x14ac:dyDescent="0.3">
      <c r="A442" s="6">
        <v>2023</v>
      </c>
      <c r="B442" s="6" t="s">
        <v>33</v>
      </c>
      <c r="C442" s="6" t="str">
        <f t="shared" si="6"/>
        <v>2nd Quarter</v>
      </c>
      <c r="D442" s="6">
        <v>1</v>
      </c>
      <c r="E442" s="7">
        <v>45046</v>
      </c>
      <c r="F442" s="7" t="str">
        <f>TEXT(Table1[[#This Row],[Date]],"DD")</f>
        <v>30</v>
      </c>
      <c r="G442" s="7" t="str">
        <f>TEXT(Table1[[#This Row],[Date]],"DDDD")</f>
        <v>Sunday</v>
      </c>
      <c r="H442" s="6" t="s">
        <v>30</v>
      </c>
      <c r="I442" s="6">
        <v>-5000</v>
      </c>
      <c r="J442" s="6" t="s">
        <v>21</v>
      </c>
      <c r="K442" s="6" t="s">
        <v>16</v>
      </c>
      <c r="L442" s="6" t="s">
        <v>17</v>
      </c>
      <c r="M442" s="6" t="str">
        <f>IF(Table1[[#This Row],[Expense subgroup]]="", "Revenue", "")</f>
        <v/>
      </c>
      <c r="N442" s="6" t="str">
        <f>IF(Table1[[#This Row],[Expense subgroup]]&lt;&gt;"", "Expense","")</f>
        <v>Expense</v>
      </c>
    </row>
    <row r="443" spans="1:14" x14ac:dyDescent="0.3">
      <c r="A443" s="6">
        <v>2023</v>
      </c>
      <c r="B443" s="6" t="s">
        <v>33</v>
      </c>
      <c r="C443" s="6" t="str">
        <f t="shared" si="6"/>
        <v>2nd Quarter</v>
      </c>
      <c r="D443" s="6">
        <v>1</v>
      </c>
      <c r="E443" s="7">
        <v>45046</v>
      </c>
      <c r="F443" s="7" t="str">
        <f>TEXT(Table1[[#This Row],[Date]],"DD")</f>
        <v>30</v>
      </c>
      <c r="G443" s="7" t="str">
        <f>TEXT(Table1[[#This Row],[Date]],"DDDD")</f>
        <v>Sunday</v>
      </c>
      <c r="H443" s="6" t="s">
        <v>30</v>
      </c>
      <c r="I443" s="6">
        <v>-3000</v>
      </c>
      <c r="J443" s="6" t="s">
        <v>22</v>
      </c>
      <c r="K443" s="6" t="s">
        <v>16</v>
      </c>
      <c r="L443" s="6" t="s">
        <v>17</v>
      </c>
      <c r="M443" s="6" t="str">
        <f>IF(Table1[[#This Row],[Expense subgroup]]="", "Revenue", "")</f>
        <v/>
      </c>
      <c r="N443" s="6" t="str">
        <f>IF(Table1[[#This Row],[Expense subgroup]]&lt;&gt;"", "Expense","")</f>
        <v>Expense</v>
      </c>
    </row>
    <row r="444" spans="1:14" x14ac:dyDescent="0.3">
      <c r="A444" s="6">
        <v>2023</v>
      </c>
      <c r="B444" s="6" t="s">
        <v>33</v>
      </c>
      <c r="C444" s="6" t="str">
        <f t="shared" si="6"/>
        <v>2nd Quarter</v>
      </c>
      <c r="D444" s="6">
        <v>1</v>
      </c>
      <c r="E444" s="7">
        <v>45046</v>
      </c>
      <c r="F444" s="7" t="str">
        <f>TEXT(Table1[[#This Row],[Date]],"DD")</f>
        <v>30</v>
      </c>
      <c r="G444" s="7" t="str">
        <f>TEXT(Table1[[#This Row],[Date]],"DDDD")</f>
        <v>Sunday</v>
      </c>
      <c r="H444" s="6" t="s">
        <v>30</v>
      </c>
      <c r="I444" s="6">
        <v>-30000</v>
      </c>
      <c r="J444" s="6" t="s">
        <v>23</v>
      </c>
      <c r="K444" s="6" t="s">
        <v>24</v>
      </c>
      <c r="L444" s="6" t="s">
        <v>17</v>
      </c>
      <c r="M444" s="6" t="str">
        <f>IF(Table1[[#This Row],[Expense subgroup]]="", "Revenue", "")</f>
        <v/>
      </c>
      <c r="N444" s="6" t="str">
        <f>IF(Table1[[#This Row],[Expense subgroup]]&lt;&gt;"", "Expense","")</f>
        <v>Expense</v>
      </c>
    </row>
    <row r="445" spans="1:14" x14ac:dyDescent="0.3">
      <c r="A445" s="6">
        <v>2023</v>
      </c>
      <c r="B445" s="6" t="s">
        <v>33</v>
      </c>
      <c r="C445" s="6" t="str">
        <f t="shared" si="6"/>
        <v>2nd Quarter</v>
      </c>
      <c r="D445" s="6">
        <v>1</v>
      </c>
      <c r="E445" s="7">
        <v>45046</v>
      </c>
      <c r="F445" s="7" t="str">
        <f>TEXT(Table1[[#This Row],[Date]],"DD")</f>
        <v>30</v>
      </c>
      <c r="G445" s="7" t="str">
        <f>TEXT(Table1[[#This Row],[Date]],"DDDD")</f>
        <v>Sunday</v>
      </c>
      <c r="H445" s="6" t="s">
        <v>30</v>
      </c>
      <c r="I445" s="6">
        <v>-2000</v>
      </c>
      <c r="J445" s="6" t="s">
        <v>25</v>
      </c>
      <c r="K445" s="6" t="s">
        <v>24</v>
      </c>
      <c r="L445" s="6" t="s">
        <v>17</v>
      </c>
      <c r="M445" s="6" t="str">
        <f>IF(Table1[[#This Row],[Expense subgroup]]="", "Revenue", "")</f>
        <v/>
      </c>
      <c r="N445" s="6" t="str">
        <f>IF(Table1[[#This Row],[Expense subgroup]]&lt;&gt;"", "Expense","")</f>
        <v>Expense</v>
      </c>
    </row>
    <row r="446" spans="1:14" x14ac:dyDescent="0.3">
      <c r="A446" s="6">
        <v>2023</v>
      </c>
      <c r="B446" s="6" t="s">
        <v>33</v>
      </c>
      <c r="C446" s="6" t="str">
        <f t="shared" si="6"/>
        <v>2nd Quarter</v>
      </c>
      <c r="D446" s="6">
        <v>1</v>
      </c>
      <c r="E446" s="7">
        <v>45046</v>
      </c>
      <c r="F446" s="7" t="str">
        <f>TEXT(Table1[[#This Row],[Date]],"DD")</f>
        <v>30</v>
      </c>
      <c r="G446" s="7" t="str">
        <f>TEXT(Table1[[#This Row],[Date]],"DDDD")</f>
        <v>Sunday</v>
      </c>
      <c r="H446" s="6" t="s">
        <v>30</v>
      </c>
      <c r="I446" s="6">
        <v>-5000</v>
      </c>
      <c r="J446" s="6" t="s">
        <v>26</v>
      </c>
      <c r="K446" s="6" t="s">
        <v>24</v>
      </c>
      <c r="L446" s="6" t="s">
        <v>17</v>
      </c>
      <c r="M446" s="6" t="str">
        <f>IF(Table1[[#This Row],[Expense subgroup]]="", "Revenue", "")</f>
        <v/>
      </c>
      <c r="N446" s="6" t="str">
        <f>IF(Table1[[#This Row],[Expense subgroup]]&lt;&gt;"", "Expense","")</f>
        <v>Expense</v>
      </c>
    </row>
    <row r="447" spans="1:14" x14ac:dyDescent="0.3">
      <c r="A447" s="6">
        <v>2023</v>
      </c>
      <c r="B447" s="6" t="s">
        <v>33</v>
      </c>
      <c r="C447" s="6" t="str">
        <f t="shared" si="6"/>
        <v>2nd Quarter</v>
      </c>
      <c r="D447" s="6">
        <v>1</v>
      </c>
      <c r="E447" s="7">
        <v>45046</v>
      </c>
      <c r="F447" s="7" t="str">
        <f>TEXT(Table1[[#This Row],[Date]],"DD")</f>
        <v>30</v>
      </c>
      <c r="G447" s="7" t="str">
        <f>TEXT(Table1[[#This Row],[Date]],"DDDD")</f>
        <v>Sunday</v>
      </c>
      <c r="H447" s="6" t="s">
        <v>30</v>
      </c>
      <c r="I447" s="6">
        <v>-6000</v>
      </c>
      <c r="J447" s="6" t="s">
        <v>11</v>
      </c>
      <c r="K447" s="6" t="s">
        <v>24</v>
      </c>
      <c r="L447" s="6" t="s">
        <v>17</v>
      </c>
      <c r="M447" s="6" t="str">
        <f>IF(Table1[[#This Row],[Expense subgroup]]="", "Revenue", "")</f>
        <v/>
      </c>
      <c r="N447" s="6" t="str">
        <f>IF(Table1[[#This Row],[Expense subgroup]]&lt;&gt;"", "Expense","")</f>
        <v>Expense</v>
      </c>
    </row>
    <row r="448" spans="1:14" x14ac:dyDescent="0.3">
      <c r="A448" s="6">
        <v>2023</v>
      </c>
      <c r="B448" s="6" t="s">
        <v>33</v>
      </c>
      <c r="C448" s="6" t="str">
        <f t="shared" si="6"/>
        <v>2nd Quarter</v>
      </c>
      <c r="D448" s="6">
        <v>1</v>
      </c>
      <c r="E448" s="7">
        <v>45046</v>
      </c>
      <c r="F448" s="7" t="str">
        <f>TEXT(Table1[[#This Row],[Date]],"DD")</f>
        <v>30</v>
      </c>
      <c r="G448" s="7" t="str">
        <f>TEXT(Table1[[#This Row],[Date]],"DDDD")</f>
        <v>Sunday</v>
      </c>
      <c r="H448" s="6" t="s">
        <v>30</v>
      </c>
      <c r="I448" s="6">
        <v>-100000</v>
      </c>
      <c r="J448" s="6" t="s">
        <v>27</v>
      </c>
      <c r="K448" s="6" t="s">
        <v>24</v>
      </c>
      <c r="L448" s="6" t="s">
        <v>17</v>
      </c>
      <c r="M448" s="6" t="str">
        <f>IF(Table1[[#This Row],[Expense subgroup]]="", "Revenue", "")</f>
        <v/>
      </c>
      <c r="N448" s="6" t="str">
        <f>IF(Table1[[#This Row],[Expense subgroup]]&lt;&gt;"", "Expense","")</f>
        <v>Expense</v>
      </c>
    </row>
    <row r="449" spans="1:14" x14ac:dyDescent="0.3">
      <c r="A449" s="6">
        <v>2023</v>
      </c>
      <c r="B449" s="6" t="s">
        <v>33</v>
      </c>
      <c r="C449" s="6" t="str">
        <f t="shared" si="6"/>
        <v>2nd Quarter</v>
      </c>
      <c r="D449" s="6">
        <v>1</v>
      </c>
      <c r="E449" s="7">
        <v>45046</v>
      </c>
      <c r="F449" s="7" t="str">
        <f>TEXT(Table1[[#This Row],[Date]],"DD")</f>
        <v>30</v>
      </c>
      <c r="G449" s="7" t="str">
        <f>TEXT(Table1[[#This Row],[Date]],"DDDD")</f>
        <v>Sunday</v>
      </c>
      <c r="H449" s="6" t="s">
        <v>30</v>
      </c>
      <c r="I449" s="6">
        <v>-7000</v>
      </c>
      <c r="J449" s="6" t="s">
        <v>22</v>
      </c>
      <c r="K449" s="6" t="s">
        <v>24</v>
      </c>
      <c r="L449" s="6" t="s">
        <v>17</v>
      </c>
      <c r="M449" s="6" t="str">
        <f>IF(Table1[[#This Row],[Expense subgroup]]="", "Revenue", "")</f>
        <v/>
      </c>
      <c r="N449" s="6" t="str">
        <f>IF(Table1[[#This Row],[Expense subgroup]]&lt;&gt;"", "Expense","")</f>
        <v>Expense</v>
      </c>
    </row>
    <row r="450" spans="1:14" x14ac:dyDescent="0.3">
      <c r="A450" s="6">
        <v>2023</v>
      </c>
      <c r="B450" s="6" t="s">
        <v>34</v>
      </c>
      <c r="C450" s="6" t="str">
        <f t="shared" si="6"/>
        <v>2nd Quarter</v>
      </c>
      <c r="D450" s="6">
        <v>1</v>
      </c>
      <c r="E450" s="7">
        <v>45077</v>
      </c>
      <c r="F450" s="7" t="str">
        <f>TEXT(Table1[[#This Row],[Date]],"DD")</f>
        <v>31</v>
      </c>
      <c r="G450" s="7" t="str">
        <f>TEXT(Table1[[#This Row],[Date]],"DDDD")</f>
        <v>Wednesday</v>
      </c>
      <c r="H450" s="6" t="s">
        <v>30</v>
      </c>
      <c r="I450" s="6">
        <v>-31000</v>
      </c>
      <c r="J450" s="6" t="s">
        <v>28</v>
      </c>
      <c r="K450" s="6" t="s">
        <v>28</v>
      </c>
      <c r="L450" s="6" t="s">
        <v>17</v>
      </c>
      <c r="M450" s="6" t="str">
        <f>IF(Table1[[#This Row],[Expense subgroup]]="", "Revenue", "")</f>
        <v/>
      </c>
      <c r="N450" s="6" t="str">
        <f>IF(Table1[[#This Row],[Expense subgroup]]&lt;&gt;"", "Expense","")</f>
        <v>Expense</v>
      </c>
    </row>
    <row r="451" spans="1:14" x14ac:dyDescent="0.3">
      <c r="A451" s="6">
        <v>2023</v>
      </c>
      <c r="B451" s="6" t="s">
        <v>34</v>
      </c>
      <c r="C451" s="6" t="str">
        <f t="shared" ref="C451:C514" si="7">IF(B451="January","1st Quarter",IF(B451="February","1st Quarter",IF(B451="March","1st Quarter",IF(B451="April","2nd Quarter",IF(B451="May","2nd Quarter",IF(B451="June","2nd Quarter",IF(B451="July","3rd Quarter",IF(B451= "August","3rd Quarter",IF(B451="September","3rd Quarter", IF(B451="October","4th Quarter",IF(B451="November","4th Quarter",IF(B451="December","4th Quarter"))))))))))))</f>
        <v>2nd Quarter</v>
      </c>
      <c r="D451" s="6">
        <v>1</v>
      </c>
      <c r="E451" s="7">
        <v>45077</v>
      </c>
      <c r="F451" s="7" t="str">
        <f>TEXT(Table1[[#This Row],[Date]],"DD")</f>
        <v>31</v>
      </c>
      <c r="G451" s="7" t="str">
        <f>TEXT(Table1[[#This Row],[Date]],"DDDD")</f>
        <v>Wednesday</v>
      </c>
      <c r="H451" s="6" t="s">
        <v>30</v>
      </c>
      <c r="I451" s="6">
        <v>459000</v>
      </c>
      <c r="K451" s="6" t="s">
        <v>11</v>
      </c>
      <c r="L451" s="6" t="s">
        <v>12</v>
      </c>
      <c r="M451" s="6" t="str">
        <f>IF(Table1[[#This Row],[Expense subgroup]]="", "Revenue", "")</f>
        <v>Revenue</v>
      </c>
      <c r="N451" s="6" t="str">
        <f>IF(Table1[[#This Row],[Expense subgroup]]&lt;&gt;"", "Expense","")</f>
        <v/>
      </c>
    </row>
    <row r="452" spans="1:14" x14ac:dyDescent="0.3">
      <c r="A452" s="6">
        <v>2023</v>
      </c>
      <c r="B452" s="6" t="s">
        <v>34</v>
      </c>
      <c r="C452" s="6" t="str">
        <f t="shared" si="7"/>
        <v>2nd Quarter</v>
      </c>
      <c r="D452" s="6">
        <v>1</v>
      </c>
      <c r="E452" s="7">
        <v>45077</v>
      </c>
      <c r="F452" s="7" t="str">
        <f>TEXT(Table1[[#This Row],[Date]],"DD")</f>
        <v>31</v>
      </c>
      <c r="G452" s="7" t="str">
        <f>TEXT(Table1[[#This Row],[Date]],"DDDD")</f>
        <v>Wednesday</v>
      </c>
      <c r="H452" s="6" t="s">
        <v>30</v>
      </c>
      <c r="I452" s="6">
        <v>100000</v>
      </c>
      <c r="K452" s="6" t="s">
        <v>14</v>
      </c>
      <c r="L452" s="6" t="s">
        <v>12</v>
      </c>
      <c r="M452" s="6" t="str">
        <f>IF(Table1[[#This Row],[Expense subgroup]]="", "Revenue", "")</f>
        <v>Revenue</v>
      </c>
      <c r="N452" s="6" t="str">
        <f>IF(Table1[[#This Row],[Expense subgroup]]&lt;&gt;"", "Expense","")</f>
        <v/>
      </c>
    </row>
    <row r="453" spans="1:14" x14ac:dyDescent="0.3">
      <c r="A453" s="6">
        <v>2023</v>
      </c>
      <c r="B453" s="6" t="s">
        <v>34</v>
      </c>
      <c r="C453" s="6" t="str">
        <f t="shared" si="7"/>
        <v>2nd Quarter</v>
      </c>
      <c r="D453" s="6">
        <v>1</v>
      </c>
      <c r="E453" s="7">
        <v>45077</v>
      </c>
      <c r="F453" s="7" t="str">
        <f>TEXT(Table1[[#This Row],[Date]],"DD")</f>
        <v>31</v>
      </c>
      <c r="G453" s="7" t="str">
        <f>TEXT(Table1[[#This Row],[Date]],"DDDD")</f>
        <v>Wednesday</v>
      </c>
      <c r="H453" s="6" t="s">
        <v>30</v>
      </c>
      <c r="I453" s="6">
        <v>-15000</v>
      </c>
      <c r="J453" s="6" t="s">
        <v>15</v>
      </c>
      <c r="K453" s="6" t="s">
        <v>16</v>
      </c>
      <c r="L453" s="6" t="s">
        <v>17</v>
      </c>
      <c r="M453" s="6" t="str">
        <f>IF(Table1[[#This Row],[Expense subgroup]]="", "Revenue", "")</f>
        <v/>
      </c>
      <c r="N453" s="6" t="str">
        <f>IF(Table1[[#This Row],[Expense subgroup]]&lt;&gt;"", "Expense","")</f>
        <v>Expense</v>
      </c>
    </row>
    <row r="454" spans="1:14" x14ac:dyDescent="0.3">
      <c r="A454" s="6">
        <v>2023</v>
      </c>
      <c r="B454" s="6" t="s">
        <v>34</v>
      </c>
      <c r="C454" s="6" t="str">
        <f t="shared" si="7"/>
        <v>2nd Quarter</v>
      </c>
      <c r="D454" s="6">
        <v>1</v>
      </c>
      <c r="E454" s="7">
        <v>45077</v>
      </c>
      <c r="F454" s="7" t="str">
        <f>TEXT(Table1[[#This Row],[Date]],"DD")</f>
        <v>31</v>
      </c>
      <c r="G454" s="7" t="str">
        <f>TEXT(Table1[[#This Row],[Date]],"DDDD")</f>
        <v>Wednesday</v>
      </c>
      <c r="H454" s="6" t="s">
        <v>30</v>
      </c>
      <c r="I454" s="6">
        <v>-38000</v>
      </c>
      <c r="J454" s="6" t="s">
        <v>18</v>
      </c>
      <c r="K454" s="6" t="s">
        <v>16</v>
      </c>
      <c r="L454" s="6" t="s">
        <v>17</v>
      </c>
      <c r="M454" s="6" t="str">
        <f>IF(Table1[[#This Row],[Expense subgroup]]="", "Revenue", "")</f>
        <v/>
      </c>
      <c r="N454" s="6" t="str">
        <f>IF(Table1[[#This Row],[Expense subgroup]]&lt;&gt;"", "Expense","")</f>
        <v>Expense</v>
      </c>
    </row>
    <row r="455" spans="1:14" x14ac:dyDescent="0.3">
      <c r="A455" s="6">
        <v>2023</v>
      </c>
      <c r="B455" s="6" t="s">
        <v>34</v>
      </c>
      <c r="C455" s="6" t="str">
        <f t="shared" si="7"/>
        <v>2nd Quarter</v>
      </c>
      <c r="D455" s="6">
        <v>1</v>
      </c>
      <c r="E455" s="7">
        <v>45077</v>
      </c>
      <c r="F455" s="7" t="str">
        <f>TEXT(Table1[[#This Row],[Date]],"DD")</f>
        <v>31</v>
      </c>
      <c r="G455" s="7" t="str">
        <f>TEXT(Table1[[#This Row],[Date]],"DDDD")</f>
        <v>Wednesday</v>
      </c>
      <c r="H455" s="6" t="s">
        <v>30</v>
      </c>
      <c r="I455" s="6">
        <v>-40000</v>
      </c>
      <c r="J455" s="6" t="s">
        <v>19</v>
      </c>
      <c r="K455" s="6" t="s">
        <v>16</v>
      </c>
      <c r="L455" s="6" t="s">
        <v>17</v>
      </c>
      <c r="M455" s="6" t="str">
        <f>IF(Table1[[#This Row],[Expense subgroup]]="", "Revenue", "")</f>
        <v/>
      </c>
      <c r="N455" s="6" t="str">
        <f>IF(Table1[[#This Row],[Expense subgroup]]&lt;&gt;"", "Expense","")</f>
        <v>Expense</v>
      </c>
    </row>
    <row r="456" spans="1:14" x14ac:dyDescent="0.3">
      <c r="A456" s="6">
        <v>2023</v>
      </c>
      <c r="B456" s="6" t="s">
        <v>34</v>
      </c>
      <c r="C456" s="6" t="str">
        <f t="shared" si="7"/>
        <v>2nd Quarter</v>
      </c>
      <c r="D456" s="6">
        <v>1</v>
      </c>
      <c r="E456" s="7">
        <v>45077</v>
      </c>
      <c r="F456" s="7" t="str">
        <f>TEXT(Table1[[#This Row],[Date]],"DD")</f>
        <v>31</v>
      </c>
      <c r="G456" s="7" t="str">
        <f>TEXT(Table1[[#This Row],[Date]],"DDDD")</f>
        <v>Wednesday</v>
      </c>
      <c r="H456" s="6" t="s">
        <v>30</v>
      </c>
      <c r="I456" s="6">
        <v>-52000</v>
      </c>
      <c r="J456" s="6" t="s">
        <v>20</v>
      </c>
      <c r="K456" s="6" t="s">
        <v>16</v>
      </c>
      <c r="L456" s="6" t="s">
        <v>17</v>
      </c>
      <c r="M456" s="6" t="str">
        <f>IF(Table1[[#This Row],[Expense subgroup]]="", "Revenue", "")</f>
        <v/>
      </c>
      <c r="N456" s="6" t="str">
        <f>IF(Table1[[#This Row],[Expense subgroup]]&lt;&gt;"", "Expense","")</f>
        <v>Expense</v>
      </c>
    </row>
    <row r="457" spans="1:14" x14ac:dyDescent="0.3">
      <c r="A457" s="6">
        <v>2023</v>
      </c>
      <c r="B457" s="6" t="s">
        <v>34</v>
      </c>
      <c r="C457" s="6" t="str">
        <f t="shared" si="7"/>
        <v>2nd Quarter</v>
      </c>
      <c r="D457" s="6">
        <v>1</v>
      </c>
      <c r="E457" s="7">
        <v>45077</v>
      </c>
      <c r="F457" s="7" t="str">
        <f>TEXT(Table1[[#This Row],[Date]],"DD")</f>
        <v>31</v>
      </c>
      <c r="G457" s="7" t="str">
        <f>TEXT(Table1[[#This Row],[Date]],"DDDD")</f>
        <v>Wednesday</v>
      </c>
      <c r="H457" s="6" t="s">
        <v>30</v>
      </c>
      <c r="I457" s="6">
        <v>-5000</v>
      </c>
      <c r="J457" s="6" t="s">
        <v>21</v>
      </c>
      <c r="K457" s="6" t="s">
        <v>16</v>
      </c>
      <c r="L457" s="6" t="s">
        <v>17</v>
      </c>
      <c r="M457" s="6" t="str">
        <f>IF(Table1[[#This Row],[Expense subgroup]]="", "Revenue", "")</f>
        <v/>
      </c>
      <c r="N457" s="6" t="str">
        <f>IF(Table1[[#This Row],[Expense subgroup]]&lt;&gt;"", "Expense","")</f>
        <v>Expense</v>
      </c>
    </row>
    <row r="458" spans="1:14" x14ac:dyDescent="0.3">
      <c r="A458" s="6">
        <v>2023</v>
      </c>
      <c r="B458" s="6" t="s">
        <v>34</v>
      </c>
      <c r="C458" s="6" t="str">
        <f t="shared" si="7"/>
        <v>2nd Quarter</v>
      </c>
      <c r="D458" s="6">
        <v>1</v>
      </c>
      <c r="E458" s="7">
        <v>45077</v>
      </c>
      <c r="F458" s="7" t="str">
        <f>TEXT(Table1[[#This Row],[Date]],"DD")</f>
        <v>31</v>
      </c>
      <c r="G458" s="7" t="str">
        <f>TEXT(Table1[[#This Row],[Date]],"DDDD")</f>
        <v>Wednesday</v>
      </c>
      <c r="H458" s="6" t="s">
        <v>30</v>
      </c>
      <c r="I458" s="6">
        <v>-4000</v>
      </c>
      <c r="J458" s="6" t="s">
        <v>22</v>
      </c>
      <c r="K458" s="6" t="s">
        <v>16</v>
      </c>
      <c r="L458" s="6" t="s">
        <v>17</v>
      </c>
      <c r="M458" s="6" t="str">
        <f>IF(Table1[[#This Row],[Expense subgroup]]="", "Revenue", "")</f>
        <v/>
      </c>
      <c r="N458" s="6" t="str">
        <f>IF(Table1[[#This Row],[Expense subgroup]]&lt;&gt;"", "Expense","")</f>
        <v>Expense</v>
      </c>
    </row>
    <row r="459" spans="1:14" x14ac:dyDescent="0.3">
      <c r="A459" s="6">
        <v>2023</v>
      </c>
      <c r="B459" s="6" t="s">
        <v>34</v>
      </c>
      <c r="C459" s="6" t="str">
        <f t="shared" si="7"/>
        <v>2nd Quarter</v>
      </c>
      <c r="D459" s="6">
        <v>1</v>
      </c>
      <c r="E459" s="7">
        <v>45077</v>
      </c>
      <c r="F459" s="7" t="str">
        <f>TEXT(Table1[[#This Row],[Date]],"DD")</f>
        <v>31</v>
      </c>
      <c r="G459" s="7" t="str">
        <f>TEXT(Table1[[#This Row],[Date]],"DDDD")</f>
        <v>Wednesday</v>
      </c>
      <c r="H459" s="6" t="s">
        <v>30</v>
      </c>
      <c r="I459" s="6">
        <v>-30000</v>
      </c>
      <c r="J459" s="6" t="s">
        <v>23</v>
      </c>
      <c r="K459" s="6" t="s">
        <v>24</v>
      </c>
      <c r="L459" s="6" t="s">
        <v>17</v>
      </c>
      <c r="M459" s="6" t="str">
        <f>IF(Table1[[#This Row],[Expense subgroup]]="", "Revenue", "")</f>
        <v/>
      </c>
      <c r="N459" s="6" t="str">
        <f>IF(Table1[[#This Row],[Expense subgroup]]&lt;&gt;"", "Expense","")</f>
        <v>Expense</v>
      </c>
    </row>
    <row r="460" spans="1:14" x14ac:dyDescent="0.3">
      <c r="A460" s="6">
        <v>2023</v>
      </c>
      <c r="B460" s="6" t="s">
        <v>34</v>
      </c>
      <c r="C460" s="6" t="str">
        <f t="shared" si="7"/>
        <v>2nd Quarter</v>
      </c>
      <c r="D460" s="6">
        <v>1</v>
      </c>
      <c r="E460" s="7">
        <v>45077</v>
      </c>
      <c r="F460" s="7" t="str">
        <f>TEXT(Table1[[#This Row],[Date]],"DD")</f>
        <v>31</v>
      </c>
      <c r="G460" s="7" t="str">
        <f>TEXT(Table1[[#This Row],[Date]],"DDDD")</f>
        <v>Wednesday</v>
      </c>
      <c r="H460" s="6" t="s">
        <v>30</v>
      </c>
      <c r="I460" s="6">
        <v>-4000</v>
      </c>
      <c r="J460" s="6" t="s">
        <v>25</v>
      </c>
      <c r="K460" s="6" t="s">
        <v>24</v>
      </c>
      <c r="L460" s="6" t="s">
        <v>17</v>
      </c>
      <c r="M460" s="6" t="str">
        <f>IF(Table1[[#This Row],[Expense subgroup]]="", "Revenue", "")</f>
        <v/>
      </c>
      <c r="N460" s="6" t="str">
        <f>IF(Table1[[#This Row],[Expense subgroup]]&lt;&gt;"", "Expense","")</f>
        <v>Expense</v>
      </c>
    </row>
    <row r="461" spans="1:14" x14ac:dyDescent="0.3">
      <c r="A461" s="6">
        <v>2023</v>
      </c>
      <c r="B461" s="6" t="s">
        <v>34</v>
      </c>
      <c r="C461" s="6" t="str">
        <f t="shared" si="7"/>
        <v>2nd Quarter</v>
      </c>
      <c r="D461" s="6">
        <v>1</v>
      </c>
      <c r="E461" s="7">
        <v>45077</v>
      </c>
      <c r="F461" s="7" t="str">
        <f>TEXT(Table1[[#This Row],[Date]],"DD")</f>
        <v>31</v>
      </c>
      <c r="G461" s="7" t="str">
        <f>TEXT(Table1[[#This Row],[Date]],"DDDD")</f>
        <v>Wednesday</v>
      </c>
      <c r="H461" s="6" t="s">
        <v>30</v>
      </c>
      <c r="I461" s="6">
        <v>-8000</v>
      </c>
      <c r="J461" s="6" t="s">
        <v>26</v>
      </c>
      <c r="K461" s="6" t="s">
        <v>24</v>
      </c>
      <c r="L461" s="6" t="s">
        <v>17</v>
      </c>
      <c r="M461" s="6" t="str">
        <f>IF(Table1[[#This Row],[Expense subgroup]]="", "Revenue", "")</f>
        <v/>
      </c>
      <c r="N461" s="6" t="str">
        <f>IF(Table1[[#This Row],[Expense subgroup]]&lt;&gt;"", "Expense","")</f>
        <v>Expense</v>
      </c>
    </row>
    <row r="462" spans="1:14" x14ac:dyDescent="0.3">
      <c r="A462" s="6">
        <v>2023</v>
      </c>
      <c r="B462" s="6" t="s">
        <v>34</v>
      </c>
      <c r="C462" s="6" t="str">
        <f t="shared" si="7"/>
        <v>2nd Quarter</v>
      </c>
      <c r="D462" s="6">
        <v>1</v>
      </c>
      <c r="E462" s="7">
        <v>45077</v>
      </c>
      <c r="F462" s="7" t="str">
        <f>TEXT(Table1[[#This Row],[Date]],"DD")</f>
        <v>31</v>
      </c>
      <c r="G462" s="7" t="str">
        <f>TEXT(Table1[[#This Row],[Date]],"DDDD")</f>
        <v>Wednesday</v>
      </c>
      <c r="H462" s="6" t="s">
        <v>30</v>
      </c>
      <c r="I462" s="6">
        <v>-9000</v>
      </c>
      <c r="J462" s="6" t="s">
        <v>11</v>
      </c>
      <c r="K462" s="6" t="s">
        <v>24</v>
      </c>
      <c r="L462" s="6" t="s">
        <v>17</v>
      </c>
      <c r="M462" s="6" t="str">
        <f>IF(Table1[[#This Row],[Expense subgroup]]="", "Revenue", "")</f>
        <v/>
      </c>
      <c r="N462" s="6" t="str">
        <f>IF(Table1[[#This Row],[Expense subgroup]]&lt;&gt;"", "Expense","")</f>
        <v>Expense</v>
      </c>
    </row>
    <row r="463" spans="1:14" x14ac:dyDescent="0.3">
      <c r="A463" s="6">
        <v>2023</v>
      </c>
      <c r="B463" s="6" t="s">
        <v>34</v>
      </c>
      <c r="C463" s="6" t="str">
        <f t="shared" si="7"/>
        <v>2nd Quarter</v>
      </c>
      <c r="D463" s="6">
        <v>1</v>
      </c>
      <c r="E463" s="7">
        <v>45077</v>
      </c>
      <c r="F463" s="7" t="str">
        <f>TEXT(Table1[[#This Row],[Date]],"DD")</f>
        <v>31</v>
      </c>
      <c r="G463" s="7" t="str">
        <f>TEXT(Table1[[#This Row],[Date]],"DDDD")</f>
        <v>Wednesday</v>
      </c>
      <c r="H463" s="6" t="s">
        <v>30</v>
      </c>
      <c r="I463" s="6">
        <v>-130000</v>
      </c>
      <c r="J463" s="6" t="s">
        <v>27</v>
      </c>
      <c r="K463" s="6" t="s">
        <v>24</v>
      </c>
      <c r="L463" s="6" t="s">
        <v>17</v>
      </c>
      <c r="M463" s="6" t="str">
        <f>IF(Table1[[#This Row],[Expense subgroup]]="", "Revenue", "")</f>
        <v/>
      </c>
      <c r="N463" s="6" t="str">
        <f>IF(Table1[[#This Row],[Expense subgroup]]&lt;&gt;"", "Expense","")</f>
        <v>Expense</v>
      </c>
    </row>
    <row r="464" spans="1:14" x14ac:dyDescent="0.3">
      <c r="A464" s="6">
        <v>2023</v>
      </c>
      <c r="B464" s="6" t="s">
        <v>34</v>
      </c>
      <c r="C464" s="6" t="str">
        <f t="shared" si="7"/>
        <v>2nd Quarter</v>
      </c>
      <c r="D464" s="6">
        <v>1</v>
      </c>
      <c r="E464" s="7">
        <v>45077</v>
      </c>
      <c r="F464" s="7" t="str">
        <f>TEXT(Table1[[#This Row],[Date]],"DD")</f>
        <v>31</v>
      </c>
      <c r="G464" s="7" t="str">
        <f>TEXT(Table1[[#This Row],[Date]],"DDDD")</f>
        <v>Wednesday</v>
      </c>
      <c r="H464" s="6" t="s">
        <v>30</v>
      </c>
      <c r="I464" s="6">
        <v>-7000</v>
      </c>
      <c r="J464" s="6" t="s">
        <v>22</v>
      </c>
      <c r="K464" s="6" t="s">
        <v>24</v>
      </c>
      <c r="L464" s="6" t="s">
        <v>17</v>
      </c>
      <c r="M464" s="6" t="str">
        <f>IF(Table1[[#This Row],[Expense subgroup]]="", "Revenue", "")</f>
        <v/>
      </c>
      <c r="N464" s="6" t="str">
        <f>IF(Table1[[#This Row],[Expense subgroup]]&lt;&gt;"", "Expense","")</f>
        <v>Expense</v>
      </c>
    </row>
    <row r="465" spans="1:14" x14ac:dyDescent="0.3">
      <c r="A465" s="6">
        <v>2023</v>
      </c>
      <c r="B465" s="6" t="s">
        <v>35</v>
      </c>
      <c r="C465" s="6" t="str">
        <f t="shared" si="7"/>
        <v>2nd Quarter</v>
      </c>
      <c r="D465" s="6">
        <v>1</v>
      </c>
      <c r="E465" s="7">
        <v>45107</v>
      </c>
      <c r="F465" s="7" t="str">
        <f>TEXT(Table1[[#This Row],[Date]],"DD")</f>
        <v>30</v>
      </c>
      <c r="G465" s="7" t="str">
        <f>TEXT(Table1[[#This Row],[Date]],"DDDD")</f>
        <v>Friday</v>
      </c>
      <c r="H465" s="6" t="s">
        <v>30</v>
      </c>
      <c r="I465" s="6">
        <v>-56700</v>
      </c>
      <c r="J465" s="6" t="s">
        <v>28</v>
      </c>
      <c r="K465" s="6" t="s">
        <v>28</v>
      </c>
      <c r="L465" s="6" t="s">
        <v>17</v>
      </c>
      <c r="M465" s="6" t="str">
        <f>IF(Table1[[#This Row],[Expense subgroup]]="", "Revenue", "")</f>
        <v/>
      </c>
      <c r="N465" s="6" t="str">
        <f>IF(Table1[[#This Row],[Expense subgroup]]&lt;&gt;"", "Expense","")</f>
        <v>Expense</v>
      </c>
    </row>
    <row r="466" spans="1:14" x14ac:dyDescent="0.3">
      <c r="A466" s="6">
        <v>2023</v>
      </c>
      <c r="B466" s="6" t="s">
        <v>35</v>
      </c>
      <c r="C466" s="6" t="str">
        <f t="shared" si="7"/>
        <v>2nd Quarter</v>
      </c>
      <c r="D466" s="6">
        <v>1</v>
      </c>
      <c r="E466" s="7">
        <v>45107</v>
      </c>
      <c r="F466" s="7" t="str">
        <f>TEXT(Table1[[#This Row],[Date]],"DD")</f>
        <v>30</v>
      </c>
      <c r="G466" s="7" t="str">
        <f>TEXT(Table1[[#This Row],[Date]],"DDDD")</f>
        <v>Friday</v>
      </c>
      <c r="H466" s="6" t="s">
        <v>30</v>
      </c>
      <c r="I466" s="6">
        <v>561000</v>
      </c>
      <c r="K466" s="6" t="s">
        <v>11</v>
      </c>
      <c r="L466" s="6" t="s">
        <v>12</v>
      </c>
      <c r="M466" s="6" t="str">
        <f>IF(Table1[[#This Row],[Expense subgroup]]="", "Revenue", "")</f>
        <v>Revenue</v>
      </c>
      <c r="N466" s="6" t="str">
        <f>IF(Table1[[#This Row],[Expense subgroup]]&lt;&gt;"", "Expense","")</f>
        <v/>
      </c>
    </row>
    <row r="467" spans="1:14" x14ac:dyDescent="0.3">
      <c r="A467" s="6">
        <v>2023</v>
      </c>
      <c r="B467" s="6" t="s">
        <v>35</v>
      </c>
      <c r="C467" s="6" t="str">
        <f t="shared" si="7"/>
        <v>2nd Quarter</v>
      </c>
      <c r="D467" s="6">
        <v>1</v>
      </c>
      <c r="E467" s="7">
        <v>45107</v>
      </c>
      <c r="F467" s="7" t="str">
        <f>TEXT(Table1[[#This Row],[Date]],"DD")</f>
        <v>30</v>
      </c>
      <c r="G467" s="7" t="str">
        <f>TEXT(Table1[[#This Row],[Date]],"DDDD")</f>
        <v>Friday</v>
      </c>
      <c r="H467" s="6" t="s">
        <v>30</v>
      </c>
      <c r="I467" s="6">
        <v>80000</v>
      </c>
      <c r="K467" s="6" t="s">
        <v>14</v>
      </c>
      <c r="L467" s="6" t="s">
        <v>12</v>
      </c>
      <c r="M467" s="6" t="str">
        <f>IF(Table1[[#This Row],[Expense subgroup]]="", "Revenue", "")</f>
        <v>Revenue</v>
      </c>
      <c r="N467" s="6" t="str">
        <f>IF(Table1[[#This Row],[Expense subgroup]]&lt;&gt;"", "Expense","")</f>
        <v/>
      </c>
    </row>
    <row r="468" spans="1:14" x14ac:dyDescent="0.3">
      <c r="A468" s="6">
        <v>2023</v>
      </c>
      <c r="B468" s="6" t="s">
        <v>35</v>
      </c>
      <c r="C468" s="6" t="str">
        <f t="shared" si="7"/>
        <v>2nd Quarter</v>
      </c>
      <c r="D468" s="6">
        <v>1</v>
      </c>
      <c r="E468" s="7">
        <v>45107</v>
      </c>
      <c r="F468" s="7" t="str">
        <f>TEXT(Table1[[#This Row],[Date]],"DD")</f>
        <v>30</v>
      </c>
      <c r="G468" s="7" t="str">
        <f>TEXT(Table1[[#This Row],[Date]],"DDDD")</f>
        <v>Friday</v>
      </c>
      <c r="H468" s="6" t="s">
        <v>30</v>
      </c>
      <c r="I468" s="6">
        <v>-15000</v>
      </c>
      <c r="J468" s="6" t="s">
        <v>15</v>
      </c>
      <c r="K468" s="6" t="s">
        <v>16</v>
      </c>
      <c r="L468" s="6" t="s">
        <v>17</v>
      </c>
      <c r="M468" s="6" t="str">
        <f>IF(Table1[[#This Row],[Expense subgroup]]="", "Revenue", "")</f>
        <v/>
      </c>
      <c r="N468" s="6" t="str">
        <f>IF(Table1[[#This Row],[Expense subgroup]]&lt;&gt;"", "Expense","")</f>
        <v>Expense</v>
      </c>
    </row>
    <row r="469" spans="1:14" x14ac:dyDescent="0.3">
      <c r="A469" s="6">
        <v>2023</v>
      </c>
      <c r="B469" s="6" t="s">
        <v>35</v>
      </c>
      <c r="C469" s="6" t="str">
        <f t="shared" si="7"/>
        <v>2nd Quarter</v>
      </c>
      <c r="D469" s="6">
        <v>1</v>
      </c>
      <c r="E469" s="7">
        <v>45107</v>
      </c>
      <c r="F469" s="7" t="str">
        <f>TEXT(Table1[[#This Row],[Date]],"DD")</f>
        <v>30</v>
      </c>
      <c r="G469" s="7" t="str">
        <f>TEXT(Table1[[#This Row],[Date]],"DDDD")</f>
        <v>Friday</v>
      </c>
      <c r="H469" s="6" t="s">
        <v>30</v>
      </c>
      <c r="I469" s="6">
        <v>-38000</v>
      </c>
      <c r="J469" s="6" t="s">
        <v>18</v>
      </c>
      <c r="K469" s="6" t="s">
        <v>16</v>
      </c>
      <c r="L469" s="6" t="s">
        <v>17</v>
      </c>
      <c r="M469" s="6" t="str">
        <f>IF(Table1[[#This Row],[Expense subgroup]]="", "Revenue", "")</f>
        <v/>
      </c>
      <c r="N469" s="6" t="str">
        <f>IF(Table1[[#This Row],[Expense subgroup]]&lt;&gt;"", "Expense","")</f>
        <v>Expense</v>
      </c>
    </row>
    <row r="470" spans="1:14" x14ac:dyDescent="0.3">
      <c r="A470" s="6">
        <v>2023</v>
      </c>
      <c r="B470" s="6" t="s">
        <v>35</v>
      </c>
      <c r="C470" s="6" t="str">
        <f t="shared" si="7"/>
        <v>2nd Quarter</v>
      </c>
      <c r="D470" s="6">
        <v>1</v>
      </c>
      <c r="E470" s="7">
        <v>45107</v>
      </c>
      <c r="F470" s="7" t="str">
        <f>TEXT(Table1[[#This Row],[Date]],"DD")</f>
        <v>30</v>
      </c>
      <c r="G470" s="7" t="str">
        <f>TEXT(Table1[[#This Row],[Date]],"DDDD")</f>
        <v>Friday</v>
      </c>
      <c r="H470" s="6" t="s">
        <v>30</v>
      </c>
      <c r="I470" s="6">
        <v>-40000</v>
      </c>
      <c r="J470" s="6" t="s">
        <v>19</v>
      </c>
      <c r="K470" s="6" t="s">
        <v>16</v>
      </c>
      <c r="L470" s="6" t="s">
        <v>17</v>
      </c>
      <c r="M470" s="6" t="str">
        <f>IF(Table1[[#This Row],[Expense subgroup]]="", "Revenue", "")</f>
        <v/>
      </c>
      <c r="N470" s="6" t="str">
        <f>IF(Table1[[#This Row],[Expense subgroup]]&lt;&gt;"", "Expense","")</f>
        <v>Expense</v>
      </c>
    </row>
    <row r="471" spans="1:14" x14ac:dyDescent="0.3">
      <c r="A471" s="6">
        <v>2023</v>
      </c>
      <c r="B471" s="6" t="s">
        <v>35</v>
      </c>
      <c r="C471" s="6" t="str">
        <f t="shared" si="7"/>
        <v>2nd Quarter</v>
      </c>
      <c r="D471" s="6">
        <v>1</v>
      </c>
      <c r="E471" s="7">
        <v>45107</v>
      </c>
      <c r="F471" s="7" t="str">
        <f>TEXT(Table1[[#This Row],[Date]],"DD")</f>
        <v>30</v>
      </c>
      <c r="G471" s="7" t="str">
        <f>TEXT(Table1[[#This Row],[Date]],"DDDD")</f>
        <v>Friday</v>
      </c>
      <c r="H471" s="6" t="s">
        <v>30</v>
      </c>
      <c r="I471" s="6">
        <v>-52000</v>
      </c>
      <c r="J471" s="6" t="s">
        <v>20</v>
      </c>
      <c r="K471" s="6" t="s">
        <v>16</v>
      </c>
      <c r="L471" s="6" t="s">
        <v>17</v>
      </c>
      <c r="M471" s="6" t="str">
        <f>IF(Table1[[#This Row],[Expense subgroup]]="", "Revenue", "")</f>
        <v/>
      </c>
      <c r="N471" s="6" t="str">
        <f>IF(Table1[[#This Row],[Expense subgroup]]&lt;&gt;"", "Expense","")</f>
        <v>Expense</v>
      </c>
    </row>
    <row r="472" spans="1:14" x14ac:dyDescent="0.3">
      <c r="A472" s="6">
        <v>2023</v>
      </c>
      <c r="B472" s="6" t="s">
        <v>35</v>
      </c>
      <c r="C472" s="6" t="str">
        <f t="shared" si="7"/>
        <v>2nd Quarter</v>
      </c>
      <c r="D472" s="6">
        <v>1</v>
      </c>
      <c r="E472" s="7">
        <v>45107</v>
      </c>
      <c r="F472" s="7" t="str">
        <f>TEXT(Table1[[#This Row],[Date]],"DD")</f>
        <v>30</v>
      </c>
      <c r="G472" s="7" t="str">
        <f>TEXT(Table1[[#This Row],[Date]],"DDDD")</f>
        <v>Friday</v>
      </c>
      <c r="H472" s="6" t="s">
        <v>30</v>
      </c>
      <c r="I472" s="6">
        <v>-5000</v>
      </c>
      <c r="J472" s="6" t="s">
        <v>21</v>
      </c>
      <c r="K472" s="6" t="s">
        <v>16</v>
      </c>
      <c r="L472" s="6" t="s">
        <v>17</v>
      </c>
      <c r="M472" s="6" t="str">
        <f>IF(Table1[[#This Row],[Expense subgroup]]="", "Revenue", "")</f>
        <v/>
      </c>
      <c r="N472" s="6" t="str">
        <f>IF(Table1[[#This Row],[Expense subgroup]]&lt;&gt;"", "Expense","")</f>
        <v>Expense</v>
      </c>
    </row>
    <row r="473" spans="1:14" x14ac:dyDescent="0.3">
      <c r="A473" s="6">
        <v>2023</v>
      </c>
      <c r="B473" s="6" t="s">
        <v>35</v>
      </c>
      <c r="C473" s="6" t="str">
        <f t="shared" si="7"/>
        <v>2nd Quarter</v>
      </c>
      <c r="D473" s="6">
        <v>1</v>
      </c>
      <c r="E473" s="7">
        <v>45107</v>
      </c>
      <c r="F473" s="7" t="str">
        <f>TEXT(Table1[[#This Row],[Date]],"DD")</f>
        <v>30</v>
      </c>
      <c r="G473" s="7" t="str">
        <f>TEXT(Table1[[#This Row],[Date]],"DDDD")</f>
        <v>Friday</v>
      </c>
      <c r="H473" s="6" t="s">
        <v>30</v>
      </c>
      <c r="I473" s="6">
        <v>-3000</v>
      </c>
      <c r="J473" s="6" t="s">
        <v>22</v>
      </c>
      <c r="K473" s="6" t="s">
        <v>16</v>
      </c>
      <c r="L473" s="6" t="s">
        <v>17</v>
      </c>
      <c r="M473" s="6" t="str">
        <f>IF(Table1[[#This Row],[Expense subgroup]]="", "Revenue", "")</f>
        <v/>
      </c>
      <c r="N473" s="6" t="str">
        <f>IF(Table1[[#This Row],[Expense subgroup]]&lt;&gt;"", "Expense","")</f>
        <v>Expense</v>
      </c>
    </row>
    <row r="474" spans="1:14" x14ac:dyDescent="0.3">
      <c r="A474" s="6">
        <v>2023</v>
      </c>
      <c r="B474" s="6" t="s">
        <v>35</v>
      </c>
      <c r="C474" s="6" t="str">
        <f t="shared" si="7"/>
        <v>2nd Quarter</v>
      </c>
      <c r="D474" s="6">
        <v>1</v>
      </c>
      <c r="E474" s="7">
        <v>45107</v>
      </c>
      <c r="F474" s="7" t="str">
        <f>TEXT(Table1[[#This Row],[Date]],"DD")</f>
        <v>30</v>
      </c>
      <c r="G474" s="7" t="str">
        <f>TEXT(Table1[[#This Row],[Date]],"DDDD")</f>
        <v>Friday</v>
      </c>
      <c r="H474" s="6" t="s">
        <v>30</v>
      </c>
      <c r="I474" s="6">
        <v>-30000</v>
      </c>
      <c r="J474" s="6" t="s">
        <v>23</v>
      </c>
      <c r="K474" s="6" t="s">
        <v>24</v>
      </c>
      <c r="L474" s="6" t="s">
        <v>17</v>
      </c>
      <c r="M474" s="6" t="str">
        <f>IF(Table1[[#This Row],[Expense subgroup]]="", "Revenue", "")</f>
        <v/>
      </c>
      <c r="N474" s="6" t="str">
        <f>IF(Table1[[#This Row],[Expense subgroup]]&lt;&gt;"", "Expense","")</f>
        <v>Expense</v>
      </c>
    </row>
    <row r="475" spans="1:14" x14ac:dyDescent="0.3">
      <c r="A475" s="6">
        <v>2023</v>
      </c>
      <c r="B475" s="6" t="s">
        <v>35</v>
      </c>
      <c r="C475" s="6" t="str">
        <f t="shared" si="7"/>
        <v>2nd Quarter</v>
      </c>
      <c r="D475" s="6">
        <v>1</v>
      </c>
      <c r="E475" s="7">
        <v>45107</v>
      </c>
      <c r="F475" s="7" t="str">
        <f>TEXT(Table1[[#This Row],[Date]],"DD")</f>
        <v>30</v>
      </c>
      <c r="G475" s="7" t="str">
        <f>TEXT(Table1[[#This Row],[Date]],"DDDD")</f>
        <v>Friday</v>
      </c>
      <c r="H475" s="6" t="s">
        <v>30</v>
      </c>
      <c r="I475" s="6">
        <v>-3000</v>
      </c>
      <c r="J475" s="6" t="s">
        <v>25</v>
      </c>
      <c r="K475" s="6" t="s">
        <v>24</v>
      </c>
      <c r="L475" s="6" t="s">
        <v>17</v>
      </c>
      <c r="M475" s="6" t="str">
        <f>IF(Table1[[#This Row],[Expense subgroup]]="", "Revenue", "")</f>
        <v/>
      </c>
      <c r="N475" s="6" t="str">
        <f>IF(Table1[[#This Row],[Expense subgroup]]&lt;&gt;"", "Expense","")</f>
        <v>Expense</v>
      </c>
    </row>
    <row r="476" spans="1:14" x14ac:dyDescent="0.3">
      <c r="A476" s="6">
        <v>2023</v>
      </c>
      <c r="B476" s="6" t="s">
        <v>35</v>
      </c>
      <c r="C476" s="6" t="str">
        <f t="shared" si="7"/>
        <v>2nd Quarter</v>
      </c>
      <c r="D476" s="6">
        <v>1</v>
      </c>
      <c r="E476" s="7">
        <v>45107</v>
      </c>
      <c r="F476" s="7" t="str">
        <f>TEXT(Table1[[#This Row],[Date]],"DD")</f>
        <v>30</v>
      </c>
      <c r="G476" s="7" t="str">
        <f>TEXT(Table1[[#This Row],[Date]],"DDDD")</f>
        <v>Friday</v>
      </c>
      <c r="H476" s="6" t="s">
        <v>30</v>
      </c>
      <c r="I476" s="6">
        <v>-9000</v>
      </c>
      <c r="J476" s="6" t="s">
        <v>26</v>
      </c>
      <c r="K476" s="6" t="s">
        <v>24</v>
      </c>
      <c r="L476" s="6" t="s">
        <v>17</v>
      </c>
      <c r="M476" s="6" t="str">
        <f>IF(Table1[[#This Row],[Expense subgroup]]="", "Revenue", "")</f>
        <v/>
      </c>
      <c r="N476" s="6" t="str">
        <f>IF(Table1[[#This Row],[Expense subgroup]]&lt;&gt;"", "Expense","")</f>
        <v>Expense</v>
      </c>
    </row>
    <row r="477" spans="1:14" x14ac:dyDescent="0.3">
      <c r="A477" s="6">
        <v>2023</v>
      </c>
      <c r="B477" s="6" t="s">
        <v>35</v>
      </c>
      <c r="C477" s="6" t="str">
        <f t="shared" si="7"/>
        <v>2nd Quarter</v>
      </c>
      <c r="D477" s="6">
        <v>1</v>
      </c>
      <c r="E477" s="7">
        <v>45107</v>
      </c>
      <c r="F477" s="7" t="str">
        <f>TEXT(Table1[[#This Row],[Date]],"DD")</f>
        <v>30</v>
      </c>
      <c r="G477" s="7" t="str">
        <f>TEXT(Table1[[#This Row],[Date]],"DDDD")</f>
        <v>Friday</v>
      </c>
      <c r="H477" s="6" t="s">
        <v>30</v>
      </c>
      <c r="I477" s="6">
        <v>-8000</v>
      </c>
      <c r="J477" s="6" t="s">
        <v>11</v>
      </c>
      <c r="K477" s="6" t="s">
        <v>24</v>
      </c>
      <c r="L477" s="6" t="s">
        <v>17</v>
      </c>
      <c r="M477" s="6" t="str">
        <f>IF(Table1[[#This Row],[Expense subgroup]]="", "Revenue", "")</f>
        <v/>
      </c>
      <c r="N477" s="6" t="str">
        <f>IF(Table1[[#This Row],[Expense subgroup]]&lt;&gt;"", "Expense","")</f>
        <v>Expense</v>
      </c>
    </row>
    <row r="478" spans="1:14" x14ac:dyDescent="0.3">
      <c r="A478" s="6">
        <v>2023</v>
      </c>
      <c r="B478" s="6" t="s">
        <v>35</v>
      </c>
      <c r="C478" s="6" t="str">
        <f t="shared" si="7"/>
        <v>2nd Quarter</v>
      </c>
      <c r="D478" s="6">
        <v>1</v>
      </c>
      <c r="E478" s="7">
        <v>45107</v>
      </c>
      <c r="F478" s="7" t="str">
        <f>TEXT(Table1[[#This Row],[Date]],"DD")</f>
        <v>30</v>
      </c>
      <c r="G478" s="7" t="str">
        <f>TEXT(Table1[[#This Row],[Date]],"DDDD")</f>
        <v>Friday</v>
      </c>
      <c r="H478" s="6" t="s">
        <v>30</v>
      </c>
      <c r="I478" s="6">
        <v>-130000</v>
      </c>
      <c r="J478" s="6" t="s">
        <v>27</v>
      </c>
      <c r="K478" s="6" t="s">
        <v>24</v>
      </c>
      <c r="L478" s="6" t="s">
        <v>17</v>
      </c>
      <c r="M478" s="6" t="str">
        <f>IF(Table1[[#This Row],[Expense subgroup]]="", "Revenue", "")</f>
        <v/>
      </c>
      <c r="N478" s="6" t="str">
        <f>IF(Table1[[#This Row],[Expense subgroup]]&lt;&gt;"", "Expense","")</f>
        <v>Expense</v>
      </c>
    </row>
    <row r="479" spans="1:14" x14ac:dyDescent="0.3">
      <c r="A479" s="6">
        <v>2023</v>
      </c>
      <c r="B479" s="6" t="s">
        <v>35</v>
      </c>
      <c r="C479" s="6" t="str">
        <f t="shared" si="7"/>
        <v>2nd Quarter</v>
      </c>
      <c r="D479" s="6">
        <v>1</v>
      </c>
      <c r="E479" s="7">
        <v>45107</v>
      </c>
      <c r="F479" s="7" t="str">
        <f>TEXT(Table1[[#This Row],[Date]],"DD")</f>
        <v>30</v>
      </c>
      <c r="G479" s="7" t="str">
        <f>TEXT(Table1[[#This Row],[Date]],"DDDD")</f>
        <v>Friday</v>
      </c>
      <c r="H479" s="6" t="s">
        <v>30</v>
      </c>
      <c r="I479" s="6">
        <v>-7000</v>
      </c>
      <c r="J479" s="6" t="s">
        <v>22</v>
      </c>
      <c r="K479" s="6" t="s">
        <v>24</v>
      </c>
      <c r="L479" s="6" t="s">
        <v>17</v>
      </c>
      <c r="M479" s="6" t="str">
        <f>IF(Table1[[#This Row],[Expense subgroup]]="", "Revenue", "")</f>
        <v/>
      </c>
      <c r="N479" s="6" t="str">
        <f>IF(Table1[[#This Row],[Expense subgroup]]&lt;&gt;"", "Expense","")</f>
        <v>Expense</v>
      </c>
    </row>
    <row r="480" spans="1:14" x14ac:dyDescent="0.3">
      <c r="A480" s="6">
        <v>2023</v>
      </c>
      <c r="B480" s="6" t="s">
        <v>36</v>
      </c>
      <c r="C480" s="6" t="str">
        <f t="shared" si="7"/>
        <v>3rd Quarter</v>
      </c>
      <c r="D480" s="6">
        <v>1</v>
      </c>
      <c r="E480" s="7">
        <v>45138</v>
      </c>
      <c r="F480" s="7" t="str">
        <f>TEXT(Table1[[#This Row],[Date]],"DD")</f>
        <v>31</v>
      </c>
      <c r="G480" s="7" t="str">
        <f>TEXT(Table1[[#This Row],[Date]],"DDDD")</f>
        <v>Monday</v>
      </c>
      <c r="H480" s="6" t="s">
        <v>30</v>
      </c>
      <c r="I480" s="6">
        <v>-30300</v>
      </c>
      <c r="J480" s="6" t="s">
        <v>28</v>
      </c>
      <c r="K480" s="6" t="s">
        <v>28</v>
      </c>
      <c r="L480" s="6" t="s">
        <v>17</v>
      </c>
      <c r="M480" s="6" t="str">
        <f>IF(Table1[[#This Row],[Expense subgroup]]="", "Revenue", "")</f>
        <v/>
      </c>
      <c r="N480" s="6" t="str">
        <f>IF(Table1[[#This Row],[Expense subgroup]]&lt;&gt;"", "Expense","")</f>
        <v>Expense</v>
      </c>
    </row>
    <row r="481" spans="1:14" x14ac:dyDescent="0.3">
      <c r="A481" s="6">
        <v>2023</v>
      </c>
      <c r="B481" s="6" t="s">
        <v>36</v>
      </c>
      <c r="C481" s="6" t="str">
        <f t="shared" si="7"/>
        <v>3rd Quarter</v>
      </c>
      <c r="D481" s="6">
        <v>1</v>
      </c>
      <c r="E481" s="7">
        <v>45138</v>
      </c>
      <c r="F481" s="7" t="str">
        <f>TEXT(Table1[[#This Row],[Date]],"DD")</f>
        <v>31</v>
      </c>
      <c r="G481" s="7" t="str">
        <f>TEXT(Table1[[#This Row],[Date]],"DDDD")</f>
        <v>Monday</v>
      </c>
      <c r="H481" s="6" t="s">
        <v>30</v>
      </c>
      <c r="I481" s="6">
        <v>433500</v>
      </c>
      <c r="K481" s="6" t="s">
        <v>11</v>
      </c>
      <c r="L481" s="6" t="s">
        <v>12</v>
      </c>
      <c r="M481" s="6" t="str">
        <f>IF(Table1[[#This Row],[Expense subgroup]]="", "Revenue", "")</f>
        <v>Revenue</v>
      </c>
      <c r="N481" s="6" t="str">
        <f>IF(Table1[[#This Row],[Expense subgroup]]&lt;&gt;"", "Expense","")</f>
        <v/>
      </c>
    </row>
    <row r="482" spans="1:14" x14ac:dyDescent="0.3">
      <c r="A482" s="6">
        <v>2023</v>
      </c>
      <c r="B482" s="6" t="s">
        <v>36</v>
      </c>
      <c r="C482" s="6" t="str">
        <f t="shared" si="7"/>
        <v>3rd Quarter</v>
      </c>
      <c r="D482" s="6">
        <v>1</v>
      </c>
      <c r="E482" s="7">
        <v>45138</v>
      </c>
      <c r="F482" s="7" t="str">
        <f>TEXT(Table1[[#This Row],[Date]],"DD")</f>
        <v>31</v>
      </c>
      <c r="G482" s="7" t="str">
        <f>TEXT(Table1[[#This Row],[Date]],"DDDD")</f>
        <v>Monday</v>
      </c>
      <c r="H482" s="6" t="s">
        <v>30</v>
      </c>
      <c r="I482" s="6">
        <v>40000</v>
      </c>
      <c r="K482" s="6" t="s">
        <v>14</v>
      </c>
      <c r="L482" s="6" t="s">
        <v>12</v>
      </c>
      <c r="M482" s="6" t="str">
        <f>IF(Table1[[#This Row],[Expense subgroup]]="", "Revenue", "")</f>
        <v>Revenue</v>
      </c>
      <c r="N482" s="6" t="str">
        <f>IF(Table1[[#This Row],[Expense subgroup]]&lt;&gt;"", "Expense","")</f>
        <v/>
      </c>
    </row>
    <row r="483" spans="1:14" x14ac:dyDescent="0.3">
      <c r="A483" s="6">
        <v>2023</v>
      </c>
      <c r="B483" s="6" t="s">
        <v>36</v>
      </c>
      <c r="C483" s="6" t="str">
        <f t="shared" si="7"/>
        <v>3rd Quarter</v>
      </c>
      <c r="D483" s="6">
        <v>1</v>
      </c>
      <c r="E483" s="7">
        <v>45138</v>
      </c>
      <c r="F483" s="7" t="str">
        <f>TEXT(Table1[[#This Row],[Date]],"DD")</f>
        <v>31</v>
      </c>
      <c r="G483" s="7" t="str">
        <f>TEXT(Table1[[#This Row],[Date]],"DDDD")</f>
        <v>Monday</v>
      </c>
      <c r="H483" s="6" t="s">
        <v>30</v>
      </c>
      <c r="I483" s="6">
        <v>-15000</v>
      </c>
      <c r="J483" s="6" t="s">
        <v>15</v>
      </c>
      <c r="K483" s="6" t="s">
        <v>16</v>
      </c>
      <c r="L483" s="6" t="s">
        <v>17</v>
      </c>
      <c r="M483" s="6" t="str">
        <f>IF(Table1[[#This Row],[Expense subgroup]]="", "Revenue", "")</f>
        <v/>
      </c>
      <c r="N483" s="6" t="str">
        <f>IF(Table1[[#This Row],[Expense subgroup]]&lt;&gt;"", "Expense","")</f>
        <v>Expense</v>
      </c>
    </row>
    <row r="484" spans="1:14" x14ac:dyDescent="0.3">
      <c r="A484" s="6">
        <v>2023</v>
      </c>
      <c r="B484" s="6" t="s">
        <v>36</v>
      </c>
      <c r="C484" s="6" t="str">
        <f t="shared" si="7"/>
        <v>3rd Quarter</v>
      </c>
      <c r="D484" s="6">
        <v>1</v>
      </c>
      <c r="E484" s="7">
        <v>45138</v>
      </c>
      <c r="F484" s="7" t="str">
        <f>TEXT(Table1[[#This Row],[Date]],"DD")</f>
        <v>31</v>
      </c>
      <c r="G484" s="7" t="str">
        <f>TEXT(Table1[[#This Row],[Date]],"DDDD")</f>
        <v>Monday</v>
      </c>
      <c r="H484" s="6" t="s">
        <v>30</v>
      </c>
      <c r="I484" s="6">
        <v>-38000</v>
      </c>
      <c r="J484" s="6" t="s">
        <v>18</v>
      </c>
      <c r="K484" s="6" t="s">
        <v>16</v>
      </c>
      <c r="L484" s="6" t="s">
        <v>17</v>
      </c>
      <c r="M484" s="6" t="str">
        <f>IF(Table1[[#This Row],[Expense subgroup]]="", "Revenue", "")</f>
        <v/>
      </c>
      <c r="N484" s="6" t="str">
        <f>IF(Table1[[#This Row],[Expense subgroup]]&lt;&gt;"", "Expense","")</f>
        <v>Expense</v>
      </c>
    </row>
    <row r="485" spans="1:14" x14ac:dyDescent="0.3">
      <c r="A485" s="6">
        <v>2023</v>
      </c>
      <c r="B485" s="6" t="s">
        <v>36</v>
      </c>
      <c r="C485" s="6" t="str">
        <f t="shared" si="7"/>
        <v>3rd Quarter</v>
      </c>
      <c r="D485" s="6">
        <v>1</v>
      </c>
      <c r="E485" s="7">
        <v>45138</v>
      </c>
      <c r="F485" s="7" t="str">
        <f>TEXT(Table1[[#This Row],[Date]],"DD")</f>
        <v>31</v>
      </c>
      <c r="G485" s="7" t="str">
        <f>TEXT(Table1[[#This Row],[Date]],"DDDD")</f>
        <v>Monday</v>
      </c>
      <c r="H485" s="6" t="s">
        <v>30</v>
      </c>
      <c r="I485" s="6">
        <v>-30000</v>
      </c>
      <c r="J485" s="6" t="s">
        <v>19</v>
      </c>
      <c r="K485" s="6" t="s">
        <v>16</v>
      </c>
      <c r="L485" s="6" t="s">
        <v>17</v>
      </c>
      <c r="M485" s="6" t="str">
        <f>IF(Table1[[#This Row],[Expense subgroup]]="", "Revenue", "")</f>
        <v/>
      </c>
      <c r="N485" s="6" t="str">
        <f>IF(Table1[[#This Row],[Expense subgroup]]&lt;&gt;"", "Expense","")</f>
        <v>Expense</v>
      </c>
    </row>
    <row r="486" spans="1:14" x14ac:dyDescent="0.3">
      <c r="A486" s="6">
        <v>2023</v>
      </c>
      <c r="B486" s="6" t="s">
        <v>36</v>
      </c>
      <c r="C486" s="6" t="str">
        <f t="shared" si="7"/>
        <v>3rd Quarter</v>
      </c>
      <c r="D486" s="6">
        <v>1</v>
      </c>
      <c r="E486" s="7">
        <v>45138</v>
      </c>
      <c r="F486" s="7" t="str">
        <f>TEXT(Table1[[#This Row],[Date]],"DD")</f>
        <v>31</v>
      </c>
      <c r="G486" s="7" t="str">
        <f>TEXT(Table1[[#This Row],[Date]],"DDDD")</f>
        <v>Monday</v>
      </c>
      <c r="H486" s="6" t="s">
        <v>30</v>
      </c>
      <c r="I486" s="6">
        <v>-45000</v>
      </c>
      <c r="J486" s="6" t="s">
        <v>20</v>
      </c>
      <c r="K486" s="6" t="s">
        <v>16</v>
      </c>
      <c r="L486" s="6" t="s">
        <v>17</v>
      </c>
      <c r="M486" s="6" t="str">
        <f>IF(Table1[[#This Row],[Expense subgroup]]="", "Revenue", "")</f>
        <v/>
      </c>
      <c r="N486" s="6" t="str">
        <f>IF(Table1[[#This Row],[Expense subgroup]]&lt;&gt;"", "Expense","")</f>
        <v>Expense</v>
      </c>
    </row>
    <row r="487" spans="1:14" x14ac:dyDescent="0.3">
      <c r="A487" s="6">
        <v>2023</v>
      </c>
      <c r="B487" s="6" t="s">
        <v>36</v>
      </c>
      <c r="C487" s="6" t="str">
        <f t="shared" si="7"/>
        <v>3rd Quarter</v>
      </c>
      <c r="D487" s="6">
        <v>1</v>
      </c>
      <c r="E487" s="7">
        <v>45138</v>
      </c>
      <c r="F487" s="7" t="str">
        <f>TEXT(Table1[[#This Row],[Date]],"DD")</f>
        <v>31</v>
      </c>
      <c r="G487" s="7" t="str">
        <f>TEXT(Table1[[#This Row],[Date]],"DDDD")</f>
        <v>Monday</v>
      </c>
      <c r="H487" s="6" t="s">
        <v>30</v>
      </c>
      <c r="I487" s="6">
        <v>-5000</v>
      </c>
      <c r="J487" s="6" t="s">
        <v>21</v>
      </c>
      <c r="K487" s="6" t="s">
        <v>16</v>
      </c>
      <c r="L487" s="6" t="s">
        <v>17</v>
      </c>
      <c r="M487" s="6" t="str">
        <f>IF(Table1[[#This Row],[Expense subgroup]]="", "Revenue", "")</f>
        <v/>
      </c>
      <c r="N487" s="6" t="str">
        <f>IF(Table1[[#This Row],[Expense subgroup]]&lt;&gt;"", "Expense","")</f>
        <v>Expense</v>
      </c>
    </row>
    <row r="488" spans="1:14" x14ac:dyDescent="0.3">
      <c r="A488" s="6">
        <v>2023</v>
      </c>
      <c r="B488" s="6" t="s">
        <v>36</v>
      </c>
      <c r="C488" s="6" t="str">
        <f t="shared" si="7"/>
        <v>3rd Quarter</v>
      </c>
      <c r="D488" s="6">
        <v>1</v>
      </c>
      <c r="E488" s="7">
        <v>45138</v>
      </c>
      <c r="F488" s="7" t="str">
        <f>TEXT(Table1[[#This Row],[Date]],"DD")</f>
        <v>31</v>
      </c>
      <c r="G488" s="7" t="str">
        <f>TEXT(Table1[[#This Row],[Date]],"DDDD")</f>
        <v>Monday</v>
      </c>
      <c r="H488" s="6" t="s">
        <v>30</v>
      </c>
      <c r="I488" s="6">
        <v>-2000</v>
      </c>
      <c r="J488" s="6" t="s">
        <v>22</v>
      </c>
      <c r="K488" s="6" t="s">
        <v>16</v>
      </c>
      <c r="L488" s="6" t="s">
        <v>17</v>
      </c>
      <c r="M488" s="6" t="str">
        <f>IF(Table1[[#This Row],[Expense subgroup]]="", "Revenue", "")</f>
        <v/>
      </c>
      <c r="N488" s="6" t="str">
        <f>IF(Table1[[#This Row],[Expense subgroup]]&lt;&gt;"", "Expense","")</f>
        <v>Expense</v>
      </c>
    </row>
    <row r="489" spans="1:14" x14ac:dyDescent="0.3">
      <c r="A489" s="6">
        <v>2023</v>
      </c>
      <c r="B489" s="6" t="s">
        <v>36</v>
      </c>
      <c r="C489" s="6" t="str">
        <f t="shared" si="7"/>
        <v>3rd Quarter</v>
      </c>
      <c r="D489" s="6">
        <v>1</v>
      </c>
      <c r="E489" s="7">
        <v>45138</v>
      </c>
      <c r="F489" s="7" t="str">
        <f>TEXT(Table1[[#This Row],[Date]],"DD")</f>
        <v>31</v>
      </c>
      <c r="G489" s="7" t="str">
        <f>TEXT(Table1[[#This Row],[Date]],"DDDD")</f>
        <v>Monday</v>
      </c>
      <c r="H489" s="6" t="s">
        <v>30</v>
      </c>
      <c r="I489" s="6">
        <v>-30000</v>
      </c>
      <c r="J489" s="6" t="s">
        <v>23</v>
      </c>
      <c r="K489" s="6" t="s">
        <v>24</v>
      </c>
      <c r="L489" s="6" t="s">
        <v>17</v>
      </c>
      <c r="M489" s="6" t="str">
        <f>IF(Table1[[#This Row],[Expense subgroup]]="", "Revenue", "")</f>
        <v/>
      </c>
      <c r="N489" s="6" t="str">
        <f>IF(Table1[[#This Row],[Expense subgroup]]&lt;&gt;"", "Expense","")</f>
        <v>Expense</v>
      </c>
    </row>
    <row r="490" spans="1:14" x14ac:dyDescent="0.3">
      <c r="A490" s="6">
        <v>2023</v>
      </c>
      <c r="B490" s="6" t="s">
        <v>36</v>
      </c>
      <c r="C490" s="6" t="str">
        <f t="shared" si="7"/>
        <v>3rd Quarter</v>
      </c>
      <c r="D490" s="6">
        <v>1</v>
      </c>
      <c r="E490" s="7">
        <v>45138</v>
      </c>
      <c r="F490" s="7" t="str">
        <f>TEXT(Table1[[#This Row],[Date]],"DD")</f>
        <v>31</v>
      </c>
      <c r="G490" s="7" t="str">
        <f>TEXT(Table1[[#This Row],[Date]],"DDDD")</f>
        <v>Monday</v>
      </c>
      <c r="H490" s="6" t="s">
        <v>30</v>
      </c>
      <c r="I490" s="6">
        <v>-2000</v>
      </c>
      <c r="J490" s="6" t="s">
        <v>25</v>
      </c>
      <c r="K490" s="6" t="s">
        <v>24</v>
      </c>
      <c r="L490" s="6" t="s">
        <v>17</v>
      </c>
      <c r="M490" s="6" t="str">
        <f>IF(Table1[[#This Row],[Expense subgroup]]="", "Revenue", "")</f>
        <v/>
      </c>
      <c r="N490" s="6" t="str">
        <f>IF(Table1[[#This Row],[Expense subgroup]]&lt;&gt;"", "Expense","")</f>
        <v>Expense</v>
      </c>
    </row>
    <row r="491" spans="1:14" x14ac:dyDescent="0.3">
      <c r="A491" s="6">
        <v>2023</v>
      </c>
      <c r="B491" s="6" t="s">
        <v>36</v>
      </c>
      <c r="C491" s="6" t="str">
        <f t="shared" si="7"/>
        <v>3rd Quarter</v>
      </c>
      <c r="D491" s="6">
        <v>1</v>
      </c>
      <c r="E491" s="7">
        <v>45138</v>
      </c>
      <c r="F491" s="7" t="str">
        <f>TEXT(Table1[[#This Row],[Date]],"DD")</f>
        <v>31</v>
      </c>
      <c r="G491" s="7" t="str">
        <f>TEXT(Table1[[#This Row],[Date]],"DDDD")</f>
        <v>Monday</v>
      </c>
      <c r="H491" s="6" t="s">
        <v>30</v>
      </c>
      <c r="I491" s="6">
        <v>-5000</v>
      </c>
      <c r="J491" s="6" t="s">
        <v>26</v>
      </c>
      <c r="K491" s="6" t="s">
        <v>24</v>
      </c>
      <c r="L491" s="6" t="s">
        <v>17</v>
      </c>
      <c r="M491" s="6" t="str">
        <f>IF(Table1[[#This Row],[Expense subgroup]]="", "Revenue", "")</f>
        <v/>
      </c>
      <c r="N491" s="6" t="str">
        <f>IF(Table1[[#This Row],[Expense subgroup]]&lt;&gt;"", "Expense","")</f>
        <v>Expense</v>
      </c>
    </row>
    <row r="492" spans="1:14" x14ac:dyDescent="0.3">
      <c r="A492" s="6">
        <v>2023</v>
      </c>
      <c r="B492" s="6" t="s">
        <v>36</v>
      </c>
      <c r="C492" s="6" t="str">
        <f t="shared" si="7"/>
        <v>3rd Quarter</v>
      </c>
      <c r="D492" s="6">
        <v>1</v>
      </c>
      <c r="E492" s="7">
        <v>45138</v>
      </c>
      <c r="F492" s="7" t="str">
        <f>TEXT(Table1[[#This Row],[Date]],"DD")</f>
        <v>31</v>
      </c>
      <c r="G492" s="7" t="str">
        <f>TEXT(Table1[[#This Row],[Date]],"DDDD")</f>
        <v>Monday</v>
      </c>
      <c r="H492" s="6" t="s">
        <v>30</v>
      </c>
      <c r="I492" s="6">
        <v>-6000</v>
      </c>
      <c r="J492" s="6" t="s">
        <v>11</v>
      </c>
      <c r="K492" s="6" t="s">
        <v>24</v>
      </c>
      <c r="L492" s="6" t="s">
        <v>17</v>
      </c>
      <c r="M492" s="6" t="str">
        <f>IF(Table1[[#This Row],[Expense subgroup]]="", "Revenue", "")</f>
        <v/>
      </c>
      <c r="N492" s="6" t="str">
        <f>IF(Table1[[#This Row],[Expense subgroup]]&lt;&gt;"", "Expense","")</f>
        <v>Expense</v>
      </c>
    </row>
    <row r="493" spans="1:14" x14ac:dyDescent="0.3">
      <c r="A493" s="6">
        <v>2023</v>
      </c>
      <c r="B493" s="6" t="s">
        <v>36</v>
      </c>
      <c r="C493" s="6" t="str">
        <f t="shared" si="7"/>
        <v>3rd Quarter</v>
      </c>
      <c r="D493" s="6">
        <v>1</v>
      </c>
      <c r="E493" s="7">
        <v>45138</v>
      </c>
      <c r="F493" s="7" t="str">
        <f>TEXT(Table1[[#This Row],[Date]],"DD")</f>
        <v>31</v>
      </c>
      <c r="G493" s="7" t="str">
        <f>TEXT(Table1[[#This Row],[Date]],"DDDD")</f>
        <v>Monday</v>
      </c>
      <c r="H493" s="6" t="s">
        <v>30</v>
      </c>
      <c r="I493" s="6">
        <v>-130000</v>
      </c>
      <c r="J493" s="6" t="s">
        <v>27</v>
      </c>
      <c r="K493" s="6" t="s">
        <v>24</v>
      </c>
      <c r="L493" s="6" t="s">
        <v>17</v>
      </c>
      <c r="M493" s="6" t="str">
        <f>IF(Table1[[#This Row],[Expense subgroup]]="", "Revenue", "")</f>
        <v/>
      </c>
      <c r="N493" s="6" t="str">
        <f>IF(Table1[[#This Row],[Expense subgroup]]&lt;&gt;"", "Expense","")</f>
        <v>Expense</v>
      </c>
    </row>
    <row r="494" spans="1:14" x14ac:dyDescent="0.3">
      <c r="A494" s="6">
        <v>2023</v>
      </c>
      <c r="B494" s="6" t="s">
        <v>36</v>
      </c>
      <c r="C494" s="6" t="str">
        <f t="shared" si="7"/>
        <v>3rd Quarter</v>
      </c>
      <c r="D494" s="6">
        <v>1</v>
      </c>
      <c r="E494" s="7">
        <v>45138</v>
      </c>
      <c r="F494" s="7" t="str">
        <f>TEXT(Table1[[#This Row],[Date]],"DD")</f>
        <v>31</v>
      </c>
      <c r="G494" s="7" t="str">
        <f>TEXT(Table1[[#This Row],[Date]],"DDDD")</f>
        <v>Monday</v>
      </c>
      <c r="H494" s="6" t="s">
        <v>30</v>
      </c>
      <c r="I494" s="6">
        <v>-7000</v>
      </c>
      <c r="J494" s="6" t="s">
        <v>22</v>
      </c>
      <c r="K494" s="6" t="s">
        <v>24</v>
      </c>
      <c r="L494" s="6" t="s">
        <v>17</v>
      </c>
      <c r="M494" s="6" t="str">
        <f>IF(Table1[[#This Row],[Expense subgroup]]="", "Revenue", "")</f>
        <v/>
      </c>
      <c r="N494" s="6" t="str">
        <f>IF(Table1[[#This Row],[Expense subgroup]]&lt;&gt;"", "Expense","")</f>
        <v>Expense</v>
      </c>
    </row>
    <row r="495" spans="1:14" x14ac:dyDescent="0.3">
      <c r="A495" s="6">
        <v>2023</v>
      </c>
      <c r="B495" s="6" t="s">
        <v>37</v>
      </c>
      <c r="C495" s="6" t="str">
        <f t="shared" si="7"/>
        <v>3rd Quarter</v>
      </c>
      <c r="D495" s="6">
        <v>1</v>
      </c>
      <c r="E495" s="7">
        <v>45169</v>
      </c>
      <c r="F495" s="7" t="str">
        <f>TEXT(Table1[[#This Row],[Date]],"DD")</f>
        <v>31</v>
      </c>
      <c r="G495" s="7" t="str">
        <f>TEXT(Table1[[#This Row],[Date]],"DDDD")</f>
        <v>Thursday</v>
      </c>
      <c r="H495" s="6" t="s">
        <v>30</v>
      </c>
      <c r="I495" s="6">
        <v>-18600</v>
      </c>
      <c r="J495" s="6" t="s">
        <v>28</v>
      </c>
      <c r="K495" s="6" t="s">
        <v>28</v>
      </c>
      <c r="L495" s="6" t="s">
        <v>17</v>
      </c>
      <c r="M495" s="6" t="str">
        <f>IF(Table1[[#This Row],[Expense subgroup]]="", "Revenue", "")</f>
        <v/>
      </c>
      <c r="N495" s="6" t="str">
        <f>IF(Table1[[#This Row],[Expense subgroup]]&lt;&gt;"", "Expense","")</f>
        <v>Expense</v>
      </c>
    </row>
    <row r="496" spans="1:14" x14ac:dyDescent="0.3">
      <c r="A496" s="6">
        <v>2023</v>
      </c>
      <c r="B496" s="6" t="s">
        <v>37</v>
      </c>
      <c r="C496" s="6" t="str">
        <f t="shared" si="7"/>
        <v>3rd Quarter</v>
      </c>
      <c r="D496" s="6">
        <v>1</v>
      </c>
      <c r="E496" s="7">
        <v>45169</v>
      </c>
      <c r="F496" s="7" t="str">
        <f>TEXT(Table1[[#This Row],[Date]],"DD")</f>
        <v>31</v>
      </c>
      <c r="G496" s="7" t="str">
        <f>TEXT(Table1[[#This Row],[Date]],"DDDD")</f>
        <v>Thursday</v>
      </c>
      <c r="H496" s="6" t="s">
        <v>30</v>
      </c>
      <c r="I496" s="6">
        <v>382500</v>
      </c>
      <c r="K496" s="6" t="s">
        <v>11</v>
      </c>
      <c r="L496" s="6" t="s">
        <v>12</v>
      </c>
      <c r="M496" s="6" t="str">
        <f>IF(Table1[[#This Row],[Expense subgroup]]="", "Revenue", "")</f>
        <v>Revenue</v>
      </c>
      <c r="N496" s="6" t="str">
        <f>IF(Table1[[#This Row],[Expense subgroup]]&lt;&gt;"", "Expense","")</f>
        <v/>
      </c>
    </row>
    <row r="497" spans="1:14" x14ac:dyDescent="0.3">
      <c r="A497" s="6">
        <v>2023</v>
      </c>
      <c r="B497" s="6" t="s">
        <v>37</v>
      </c>
      <c r="C497" s="6" t="str">
        <f t="shared" si="7"/>
        <v>3rd Quarter</v>
      </c>
      <c r="D497" s="6">
        <v>1</v>
      </c>
      <c r="E497" s="7">
        <v>45169</v>
      </c>
      <c r="F497" s="7" t="str">
        <f>TEXT(Table1[[#This Row],[Date]],"DD")</f>
        <v>31</v>
      </c>
      <c r="G497" s="7" t="str">
        <f>TEXT(Table1[[#This Row],[Date]],"DDDD")</f>
        <v>Thursday</v>
      </c>
      <c r="H497" s="6" t="s">
        <v>30</v>
      </c>
      <c r="I497" s="6">
        <v>20000</v>
      </c>
      <c r="K497" s="6" t="s">
        <v>14</v>
      </c>
      <c r="L497" s="6" t="s">
        <v>12</v>
      </c>
      <c r="M497" s="6" t="str">
        <f>IF(Table1[[#This Row],[Expense subgroup]]="", "Revenue", "")</f>
        <v>Revenue</v>
      </c>
      <c r="N497" s="6" t="str">
        <f>IF(Table1[[#This Row],[Expense subgroup]]&lt;&gt;"", "Expense","")</f>
        <v/>
      </c>
    </row>
    <row r="498" spans="1:14" x14ac:dyDescent="0.3">
      <c r="A498" s="6">
        <v>2023</v>
      </c>
      <c r="B498" s="6" t="s">
        <v>37</v>
      </c>
      <c r="C498" s="6" t="str">
        <f t="shared" si="7"/>
        <v>3rd Quarter</v>
      </c>
      <c r="D498" s="6">
        <v>1</v>
      </c>
      <c r="E498" s="7">
        <v>45169</v>
      </c>
      <c r="F498" s="7" t="str">
        <f>TEXT(Table1[[#This Row],[Date]],"DD")</f>
        <v>31</v>
      </c>
      <c r="G498" s="7" t="str">
        <f>TEXT(Table1[[#This Row],[Date]],"DDDD")</f>
        <v>Thursday</v>
      </c>
      <c r="H498" s="6" t="s">
        <v>30</v>
      </c>
      <c r="I498" s="6">
        <v>-20000</v>
      </c>
      <c r="J498" s="6" t="s">
        <v>15</v>
      </c>
      <c r="K498" s="6" t="s">
        <v>16</v>
      </c>
      <c r="L498" s="6" t="s">
        <v>17</v>
      </c>
      <c r="M498" s="6" t="str">
        <f>IF(Table1[[#This Row],[Expense subgroup]]="", "Revenue", "")</f>
        <v/>
      </c>
      <c r="N498" s="6" t="str">
        <f>IF(Table1[[#This Row],[Expense subgroup]]&lt;&gt;"", "Expense","")</f>
        <v>Expense</v>
      </c>
    </row>
    <row r="499" spans="1:14" x14ac:dyDescent="0.3">
      <c r="A499" s="6">
        <v>2023</v>
      </c>
      <c r="B499" s="6" t="s">
        <v>37</v>
      </c>
      <c r="C499" s="6" t="str">
        <f t="shared" si="7"/>
        <v>3rd Quarter</v>
      </c>
      <c r="D499" s="6">
        <v>1</v>
      </c>
      <c r="E499" s="7">
        <v>45169</v>
      </c>
      <c r="F499" s="7" t="str">
        <f>TEXT(Table1[[#This Row],[Date]],"DD")</f>
        <v>31</v>
      </c>
      <c r="G499" s="7" t="str">
        <f>TEXT(Table1[[#This Row],[Date]],"DDDD")</f>
        <v>Thursday</v>
      </c>
      <c r="H499" s="6" t="s">
        <v>30</v>
      </c>
      <c r="I499" s="6">
        <v>-38000</v>
      </c>
      <c r="J499" s="6" t="s">
        <v>18</v>
      </c>
      <c r="K499" s="6" t="s">
        <v>16</v>
      </c>
      <c r="L499" s="6" t="s">
        <v>17</v>
      </c>
      <c r="M499" s="6" t="str">
        <f>IF(Table1[[#This Row],[Expense subgroup]]="", "Revenue", "")</f>
        <v/>
      </c>
      <c r="N499" s="6" t="str">
        <f>IF(Table1[[#This Row],[Expense subgroup]]&lt;&gt;"", "Expense","")</f>
        <v>Expense</v>
      </c>
    </row>
    <row r="500" spans="1:14" x14ac:dyDescent="0.3">
      <c r="A500" s="6">
        <v>2023</v>
      </c>
      <c r="B500" s="6" t="s">
        <v>37</v>
      </c>
      <c r="C500" s="6" t="str">
        <f t="shared" si="7"/>
        <v>3rd Quarter</v>
      </c>
      <c r="D500" s="6">
        <v>1</v>
      </c>
      <c r="E500" s="7">
        <v>45169</v>
      </c>
      <c r="F500" s="7" t="str">
        <f>TEXT(Table1[[#This Row],[Date]],"DD")</f>
        <v>31</v>
      </c>
      <c r="G500" s="7" t="str">
        <f>TEXT(Table1[[#This Row],[Date]],"DDDD")</f>
        <v>Thursday</v>
      </c>
      <c r="H500" s="6" t="s">
        <v>30</v>
      </c>
      <c r="I500" s="6">
        <v>-20000</v>
      </c>
      <c r="J500" s="6" t="s">
        <v>19</v>
      </c>
      <c r="K500" s="6" t="s">
        <v>16</v>
      </c>
      <c r="L500" s="6" t="s">
        <v>17</v>
      </c>
      <c r="M500" s="6" t="str">
        <f>IF(Table1[[#This Row],[Expense subgroup]]="", "Revenue", "")</f>
        <v/>
      </c>
      <c r="N500" s="6" t="str">
        <f>IF(Table1[[#This Row],[Expense subgroup]]&lt;&gt;"", "Expense","")</f>
        <v>Expense</v>
      </c>
    </row>
    <row r="501" spans="1:14" x14ac:dyDescent="0.3">
      <c r="A501" s="6">
        <v>2023</v>
      </c>
      <c r="B501" s="6" t="s">
        <v>37</v>
      </c>
      <c r="C501" s="6" t="str">
        <f t="shared" si="7"/>
        <v>3rd Quarter</v>
      </c>
      <c r="D501" s="6">
        <v>1</v>
      </c>
      <c r="E501" s="7">
        <v>45169</v>
      </c>
      <c r="F501" s="7" t="str">
        <f>TEXT(Table1[[#This Row],[Date]],"DD")</f>
        <v>31</v>
      </c>
      <c r="G501" s="7" t="str">
        <f>TEXT(Table1[[#This Row],[Date]],"DDDD")</f>
        <v>Thursday</v>
      </c>
      <c r="H501" s="6" t="s">
        <v>30</v>
      </c>
      <c r="I501" s="6">
        <v>-45000</v>
      </c>
      <c r="J501" s="6" t="s">
        <v>20</v>
      </c>
      <c r="K501" s="6" t="s">
        <v>16</v>
      </c>
      <c r="L501" s="6" t="s">
        <v>17</v>
      </c>
      <c r="M501" s="6" t="str">
        <f>IF(Table1[[#This Row],[Expense subgroup]]="", "Revenue", "")</f>
        <v/>
      </c>
      <c r="N501" s="6" t="str">
        <f>IF(Table1[[#This Row],[Expense subgroup]]&lt;&gt;"", "Expense","")</f>
        <v>Expense</v>
      </c>
    </row>
    <row r="502" spans="1:14" x14ac:dyDescent="0.3">
      <c r="A502" s="6">
        <v>2023</v>
      </c>
      <c r="B502" s="6" t="s">
        <v>37</v>
      </c>
      <c r="C502" s="6" t="str">
        <f t="shared" si="7"/>
        <v>3rd Quarter</v>
      </c>
      <c r="D502" s="6">
        <v>1</v>
      </c>
      <c r="E502" s="7">
        <v>45169</v>
      </c>
      <c r="F502" s="7" t="str">
        <f>TEXT(Table1[[#This Row],[Date]],"DD")</f>
        <v>31</v>
      </c>
      <c r="G502" s="7" t="str">
        <f>TEXT(Table1[[#This Row],[Date]],"DDDD")</f>
        <v>Thursday</v>
      </c>
      <c r="H502" s="6" t="s">
        <v>30</v>
      </c>
      <c r="I502" s="6">
        <v>-5000</v>
      </c>
      <c r="J502" s="6" t="s">
        <v>21</v>
      </c>
      <c r="K502" s="6" t="s">
        <v>16</v>
      </c>
      <c r="L502" s="6" t="s">
        <v>17</v>
      </c>
      <c r="M502" s="6" t="str">
        <f>IF(Table1[[#This Row],[Expense subgroup]]="", "Revenue", "")</f>
        <v/>
      </c>
      <c r="N502" s="6" t="str">
        <f>IF(Table1[[#This Row],[Expense subgroup]]&lt;&gt;"", "Expense","")</f>
        <v>Expense</v>
      </c>
    </row>
    <row r="503" spans="1:14" x14ac:dyDescent="0.3">
      <c r="A503" s="6">
        <v>2023</v>
      </c>
      <c r="B503" s="6" t="s">
        <v>37</v>
      </c>
      <c r="C503" s="6" t="str">
        <f t="shared" si="7"/>
        <v>3rd Quarter</v>
      </c>
      <c r="D503" s="6">
        <v>1</v>
      </c>
      <c r="E503" s="7">
        <v>45169</v>
      </c>
      <c r="F503" s="7" t="str">
        <f>TEXT(Table1[[#This Row],[Date]],"DD")</f>
        <v>31</v>
      </c>
      <c r="G503" s="7" t="str">
        <f>TEXT(Table1[[#This Row],[Date]],"DDDD")</f>
        <v>Thursday</v>
      </c>
      <c r="H503" s="6" t="s">
        <v>30</v>
      </c>
      <c r="I503" s="6">
        <v>-2000</v>
      </c>
      <c r="J503" s="6" t="s">
        <v>22</v>
      </c>
      <c r="K503" s="6" t="s">
        <v>16</v>
      </c>
      <c r="L503" s="6" t="s">
        <v>17</v>
      </c>
      <c r="M503" s="6" t="str">
        <f>IF(Table1[[#This Row],[Expense subgroup]]="", "Revenue", "")</f>
        <v/>
      </c>
      <c r="N503" s="6" t="str">
        <f>IF(Table1[[#This Row],[Expense subgroup]]&lt;&gt;"", "Expense","")</f>
        <v>Expense</v>
      </c>
    </row>
    <row r="504" spans="1:14" x14ac:dyDescent="0.3">
      <c r="A504" s="6">
        <v>2023</v>
      </c>
      <c r="B504" s="6" t="s">
        <v>37</v>
      </c>
      <c r="C504" s="6" t="str">
        <f t="shared" si="7"/>
        <v>3rd Quarter</v>
      </c>
      <c r="D504" s="6">
        <v>1</v>
      </c>
      <c r="E504" s="7">
        <v>45169</v>
      </c>
      <c r="F504" s="7" t="str">
        <f>TEXT(Table1[[#This Row],[Date]],"DD")</f>
        <v>31</v>
      </c>
      <c r="G504" s="7" t="str">
        <f>TEXT(Table1[[#This Row],[Date]],"DDDD")</f>
        <v>Thursday</v>
      </c>
      <c r="H504" s="6" t="s">
        <v>30</v>
      </c>
      <c r="I504" s="6">
        <v>-30000</v>
      </c>
      <c r="J504" s="6" t="s">
        <v>23</v>
      </c>
      <c r="K504" s="6" t="s">
        <v>24</v>
      </c>
      <c r="L504" s="6" t="s">
        <v>17</v>
      </c>
      <c r="M504" s="6" t="str">
        <f>IF(Table1[[#This Row],[Expense subgroup]]="", "Revenue", "")</f>
        <v/>
      </c>
      <c r="N504" s="6" t="str">
        <f>IF(Table1[[#This Row],[Expense subgroup]]&lt;&gt;"", "Expense","")</f>
        <v>Expense</v>
      </c>
    </row>
    <row r="505" spans="1:14" x14ac:dyDescent="0.3">
      <c r="A505" s="6">
        <v>2023</v>
      </c>
      <c r="B505" s="6" t="s">
        <v>37</v>
      </c>
      <c r="C505" s="6" t="str">
        <f t="shared" si="7"/>
        <v>3rd Quarter</v>
      </c>
      <c r="D505" s="6">
        <v>1</v>
      </c>
      <c r="E505" s="7">
        <v>45169</v>
      </c>
      <c r="F505" s="7" t="str">
        <f>TEXT(Table1[[#This Row],[Date]],"DD")</f>
        <v>31</v>
      </c>
      <c r="G505" s="7" t="str">
        <f>TEXT(Table1[[#This Row],[Date]],"DDDD")</f>
        <v>Thursday</v>
      </c>
      <c r="H505" s="6" t="s">
        <v>30</v>
      </c>
      <c r="I505" s="6">
        <v>-2000</v>
      </c>
      <c r="J505" s="6" t="s">
        <v>25</v>
      </c>
      <c r="K505" s="6" t="s">
        <v>24</v>
      </c>
      <c r="L505" s="6" t="s">
        <v>17</v>
      </c>
      <c r="M505" s="6" t="str">
        <f>IF(Table1[[#This Row],[Expense subgroup]]="", "Revenue", "")</f>
        <v/>
      </c>
      <c r="N505" s="6" t="str">
        <f>IF(Table1[[#This Row],[Expense subgroup]]&lt;&gt;"", "Expense","")</f>
        <v>Expense</v>
      </c>
    </row>
    <row r="506" spans="1:14" x14ac:dyDescent="0.3">
      <c r="A506" s="6">
        <v>2023</v>
      </c>
      <c r="B506" s="6" t="s">
        <v>37</v>
      </c>
      <c r="C506" s="6" t="str">
        <f t="shared" si="7"/>
        <v>3rd Quarter</v>
      </c>
      <c r="D506" s="6">
        <v>1</v>
      </c>
      <c r="E506" s="7">
        <v>45169</v>
      </c>
      <c r="F506" s="7" t="str">
        <f>TEXT(Table1[[#This Row],[Date]],"DD")</f>
        <v>31</v>
      </c>
      <c r="G506" s="7" t="str">
        <f>TEXT(Table1[[#This Row],[Date]],"DDDD")</f>
        <v>Thursday</v>
      </c>
      <c r="H506" s="6" t="s">
        <v>30</v>
      </c>
      <c r="I506" s="6">
        <v>-5000</v>
      </c>
      <c r="J506" s="6" t="s">
        <v>26</v>
      </c>
      <c r="K506" s="6" t="s">
        <v>24</v>
      </c>
      <c r="L506" s="6" t="s">
        <v>17</v>
      </c>
      <c r="M506" s="6" t="str">
        <f>IF(Table1[[#This Row],[Expense subgroup]]="", "Revenue", "")</f>
        <v/>
      </c>
      <c r="N506" s="6" t="str">
        <f>IF(Table1[[#This Row],[Expense subgroup]]&lt;&gt;"", "Expense","")</f>
        <v>Expense</v>
      </c>
    </row>
    <row r="507" spans="1:14" x14ac:dyDescent="0.3">
      <c r="A507" s="6">
        <v>2023</v>
      </c>
      <c r="B507" s="6" t="s">
        <v>37</v>
      </c>
      <c r="C507" s="6" t="str">
        <f t="shared" si="7"/>
        <v>3rd Quarter</v>
      </c>
      <c r="D507" s="6">
        <v>1</v>
      </c>
      <c r="E507" s="7">
        <v>45169</v>
      </c>
      <c r="F507" s="7" t="str">
        <f>TEXT(Table1[[#This Row],[Date]],"DD")</f>
        <v>31</v>
      </c>
      <c r="G507" s="7" t="str">
        <f>TEXT(Table1[[#This Row],[Date]],"DDDD")</f>
        <v>Thursday</v>
      </c>
      <c r="H507" s="6" t="s">
        <v>30</v>
      </c>
      <c r="I507" s="6">
        <v>-6000</v>
      </c>
      <c r="J507" s="6" t="s">
        <v>11</v>
      </c>
      <c r="K507" s="6" t="s">
        <v>24</v>
      </c>
      <c r="L507" s="6" t="s">
        <v>17</v>
      </c>
      <c r="M507" s="6" t="str">
        <f>IF(Table1[[#This Row],[Expense subgroup]]="", "Revenue", "")</f>
        <v/>
      </c>
      <c r="N507" s="6" t="str">
        <f>IF(Table1[[#This Row],[Expense subgroup]]&lt;&gt;"", "Expense","")</f>
        <v>Expense</v>
      </c>
    </row>
    <row r="508" spans="1:14" x14ac:dyDescent="0.3">
      <c r="A508" s="6">
        <v>2023</v>
      </c>
      <c r="B508" s="6" t="s">
        <v>37</v>
      </c>
      <c r="C508" s="6" t="str">
        <f t="shared" si="7"/>
        <v>3rd Quarter</v>
      </c>
      <c r="D508" s="6">
        <v>1</v>
      </c>
      <c r="E508" s="7">
        <v>45169</v>
      </c>
      <c r="F508" s="7" t="str">
        <f>TEXT(Table1[[#This Row],[Date]],"DD")</f>
        <v>31</v>
      </c>
      <c r="G508" s="7" t="str">
        <f>TEXT(Table1[[#This Row],[Date]],"DDDD")</f>
        <v>Thursday</v>
      </c>
      <c r="H508" s="6" t="s">
        <v>30</v>
      </c>
      <c r="I508" s="6">
        <v>-130000</v>
      </c>
      <c r="J508" s="6" t="s">
        <v>27</v>
      </c>
      <c r="K508" s="6" t="s">
        <v>24</v>
      </c>
      <c r="L508" s="6" t="s">
        <v>17</v>
      </c>
      <c r="M508" s="6" t="str">
        <f>IF(Table1[[#This Row],[Expense subgroup]]="", "Revenue", "")</f>
        <v/>
      </c>
      <c r="N508" s="6" t="str">
        <f>IF(Table1[[#This Row],[Expense subgroup]]&lt;&gt;"", "Expense","")</f>
        <v>Expense</v>
      </c>
    </row>
    <row r="509" spans="1:14" x14ac:dyDescent="0.3">
      <c r="A509" s="6">
        <v>2023</v>
      </c>
      <c r="B509" s="6" t="s">
        <v>37</v>
      </c>
      <c r="C509" s="6" t="str">
        <f t="shared" si="7"/>
        <v>3rd Quarter</v>
      </c>
      <c r="D509" s="6">
        <v>1</v>
      </c>
      <c r="E509" s="7">
        <v>45169</v>
      </c>
      <c r="F509" s="7" t="str">
        <f>TEXT(Table1[[#This Row],[Date]],"DD")</f>
        <v>31</v>
      </c>
      <c r="G509" s="7" t="str">
        <f>TEXT(Table1[[#This Row],[Date]],"DDDD")</f>
        <v>Thursday</v>
      </c>
      <c r="H509" s="6" t="s">
        <v>30</v>
      </c>
      <c r="I509" s="6">
        <v>-7000</v>
      </c>
      <c r="J509" s="6" t="s">
        <v>22</v>
      </c>
      <c r="K509" s="6" t="s">
        <v>24</v>
      </c>
      <c r="L509" s="6" t="s">
        <v>17</v>
      </c>
      <c r="M509" s="6" t="str">
        <f>IF(Table1[[#This Row],[Expense subgroup]]="", "Revenue", "")</f>
        <v/>
      </c>
      <c r="N509" s="6" t="str">
        <f>IF(Table1[[#This Row],[Expense subgroup]]&lt;&gt;"", "Expense","")</f>
        <v>Expense</v>
      </c>
    </row>
    <row r="510" spans="1:14" x14ac:dyDescent="0.3">
      <c r="A510" s="6">
        <v>2023</v>
      </c>
      <c r="B510" s="6" t="s">
        <v>9</v>
      </c>
      <c r="C510" s="6" t="str">
        <f t="shared" si="7"/>
        <v>1st Quarter</v>
      </c>
      <c r="D510" s="6">
        <v>1</v>
      </c>
      <c r="E510" s="7">
        <v>44957</v>
      </c>
      <c r="F510" s="7" t="str">
        <f>TEXT(Table1[[#This Row],[Date]],"DD")</f>
        <v>31</v>
      </c>
      <c r="G510" s="7" t="str">
        <f>TEXT(Table1[[#This Row],[Date]],"DDDD")</f>
        <v>Tuesday</v>
      </c>
      <c r="H510" s="6" t="s">
        <v>30</v>
      </c>
      <c r="I510" s="6">
        <v>180000</v>
      </c>
      <c r="K510" s="6" t="s">
        <v>13</v>
      </c>
      <c r="L510" s="6" t="s">
        <v>12</v>
      </c>
      <c r="M510" s="6" t="str">
        <f>IF(Table1[[#This Row],[Expense subgroup]]="", "Revenue", "")</f>
        <v>Revenue</v>
      </c>
      <c r="N510" s="6" t="str">
        <f>IF(Table1[[#This Row],[Expense subgroup]]&lt;&gt;"", "Expense","")</f>
        <v/>
      </c>
    </row>
    <row r="511" spans="1:14" x14ac:dyDescent="0.3">
      <c r="A511" s="6">
        <v>2023</v>
      </c>
      <c r="B511" s="6" t="s">
        <v>31</v>
      </c>
      <c r="C511" s="6" t="str">
        <f t="shared" si="7"/>
        <v>1st Quarter</v>
      </c>
      <c r="D511" s="6">
        <v>1</v>
      </c>
      <c r="E511" s="7">
        <v>44985</v>
      </c>
      <c r="F511" s="7" t="str">
        <f>TEXT(Table1[[#This Row],[Date]],"DD")</f>
        <v>28</v>
      </c>
      <c r="G511" s="7" t="str">
        <f>TEXT(Table1[[#This Row],[Date]],"DDDD")</f>
        <v>Tuesday</v>
      </c>
      <c r="H511" s="6" t="s">
        <v>30</v>
      </c>
      <c r="I511" s="6">
        <v>150000</v>
      </c>
      <c r="K511" s="6" t="s">
        <v>13</v>
      </c>
      <c r="L511" s="6" t="s">
        <v>12</v>
      </c>
      <c r="M511" s="6" t="str">
        <f>IF(Table1[[#This Row],[Expense subgroup]]="", "Revenue", "")</f>
        <v>Revenue</v>
      </c>
      <c r="N511" s="6" t="str">
        <f>IF(Table1[[#This Row],[Expense subgroup]]&lt;&gt;"", "Expense","")</f>
        <v/>
      </c>
    </row>
    <row r="512" spans="1:14" x14ac:dyDescent="0.3">
      <c r="A512" s="6">
        <v>2023</v>
      </c>
      <c r="B512" s="6" t="s">
        <v>38</v>
      </c>
      <c r="C512" s="6" t="str">
        <f t="shared" si="7"/>
        <v>3rd Quarter</v>
      </c>
      <c r="D512" s="6">
        <v>1</v>
      </c>
      <c r="E512" s="7">
        <v>45199</v>
      </c>
      <c r="F512" s="7" t="str">
        <f>TEXT(Table1[[#This Row],[Date]],"DD")</f>
        <v>30</v>
      </c>
      <c r="G512" s="7" t="str">
        <f>TEXT(Table1[[#This Row],[Date]],"DDDD")</f>
        <v>Saturday</v>
      </c>
      <c r="H512" s="6" t="s">
        <v>30</v>
      </c>
      <c r="I512" s="6">
        <v>-26300</v>
      </c>
      <c r="J512" s="6" t="s">
        <v>28</v>
      </c>
      <c r="K512" s="6" t="s">
        <v>28</v>
      </c>
      <c r="L512" s="6" t="s">
        <v>17</v>
      </c>
      <c r="M512" s="6" t="str">
        <f>IF(Table1[[#This Row],[Expense subgroup]]="", "Revenue", "")</f>
        <v/>
      </c>
      <c r="N512" s="6" t="str">
        <f>IF(Table1[[#This Row],[Expense subgroup]]&lt;&gt;"", "Expense","")</f>
        <v>Expense</v>
      </c>
    </row>
    <row r="513" spans="1:14" x14ac:dyDescent="0.3">
      <c r="A513" s="6">
        <v>2023</v>
      </c>
      <c r="B513" s="6" t="s">
        <v>38</v>
      </c>
      <c r="C513" s="6" t="str">
        <f t="shared" si="7"/>
        <v>3rd Quarter</v>
      </c>
      <c r="D513" s="6">
        <v>1</v>
      </c>
      <c r="E513" s="7">
        <v>45199</v>
      </c>
      <c r="F513" s="7" t="str">
        <f>TEXT(Table1[[#This Row],[Date]],"DD")</f>
        <v>30</v>
      </c>
      <c r="G513" s="7" t="str">
        <f>TEXT(Table1[[#This Row],[Date]],"DDDD")</f>
        <v>Saturday</v>
      </c>
      <c r="H513" s="6" t="s">
        <v>30</v>
      </c>
      <c r="I513" s="6">
        <v>408000</v>
      </c>
      <c r="K513" s="6" t="s">
        <v>11</v>
      </c>
      <c r="L513" s="6" t="s">
        <v>12</v>
      </c>
      <c r="M513" s="6" t="str">
        <f>IF(Table1[[#This Row],[Expense subgroup]]="", "Revenue", "")</f>
        <v>Revenue</v>
      </c>
      <c r="N513" s="6" t="str">
        <f>IF(Table1[[#This Row],[Expense subgroup]]&lt;&gt;"", "Expense","")</f>
        <v/>
      </c>
    </row>
    <row r="514" spans="1:14" x14ac:dyDescent="0.3">
      <c r="A514" s="6">
        <v>2023</v>
      </c>
      <c r="B514" s="6" t="s">
        <v>32</v>
      </c>
      <c r="C514" s="6" t="str">
        <f t="shared" si="7"/>
        <v>1st Quarter</v>
      </c>
      <c r="D514" s="6">
        <v>1</v>
      </c>
      <c r="E514" s="7">
        <v>45016</v>
      </c>
      <c r="F514" s="7" t="str">
        <f>TEXT(Table1[[#This Row],[Date]],"DD")</f>
        <v>31</v>
      </c>
      <c r="G514" s="7" t="str">
        <f>TEXT(Table1[[#This Row],[Date]],"DDDD")</f>
        <v>Friday</v>
      </c>
      <c r="H514" s="6" t="s">
        <v>30</v>
      </c>
      <c r="I514" s="6">
        <v>60000</v>
      </c>
      <c r="K514" s="6" t="s">
        <v>13</v>
      </c>
      <c r="L514" s="6" t="s">
        <v>12</v>
      </c>
      <c r="M514" s="6" t="str">
        <f>IF(Table1[[#This Row],[Expense subgroup]]="", "Revenue", "")</f>
        <v>Revenue</v>
      </c>
      <c r="N514" s="6" t="str">
        <f>IF(Table1[[#This Row],[Expense subgroup]]&lt;&gt;"", "Expense","")</f>
        <v/>
      </c>
    </row>
    <row r="515" spans="1:14" x14ac:dyDescent="0.3">
      <c r="A515" s="6">
        <v>2023</v>
      </c>
      <c r="B515" s="6" t="s">
        <v>38</v>
      </c>
      <c r="C515" s="6" t="str">
        <f t="shared" ref="C515:C578" si="8">IF(B515="January","1st Quarter",IF(B515="February","1st Quarter",IF(B515="March","1st Quarter",IF(B515="April","2nd Quarter",IF(B515="May","2nd Quarter",IF(B515="June","2nd Quarter",IF(B515="July","3rd Quarter",IF(B515= "August","3rd Quarter",IF(B515="September","3rd Quarter", IF(B515="October","4th Quarter",IF(B515="November","4th Quarter",IF(B515="December","4th Quarter"))))))))))))</f>
        <v>3rd Quarter</v>
      </c>
      <c r="D515" s="6">
        <v>1</v>
      </c>
      <c r="E515" s="7">
        <v>45199</v>
      </c>
      <c r="F515" s="7" t="str">
        <f>TEXT(Table1[[#This Row],[Date]],"DD")</f>
        <v>30</v>
      </c>
      <c r="G515" s="7" t="str">
        <f>TEXT(Table1[[#This Row],[Date]],"DDDD")</f>
        <v>Saturday</v>
      </c>
      <c r="H515" s="6" t="s">
        <v>30</v>
      </c>
      <c r="I515" s="6">
        <v>26600</v>
      </c>
      <c r="K515" s="6" t="s">
        <v>14</v>
      </c>
      <c r="L515" s="6" t="s">
        <v>12</v>
      </c>
      <c r="M515" s="6" t="str">
        <f>IF(Table1[[#This Row],[Expense subgroup]]="", "Revenue", "")</f>
        <v>Revenue</v>
      </c>
      <c r="N515" s="6" t="str">
        <f>IF(Table1[[#This Row],[Expense subgroup]]&lt;&gt;"", "Expense","")</f>
        <v/>
      </c>
    </row>
    <row r="516" spans="1:14" x14ac:dyDescent="0.3">
      <c r="A516" s="6">
        <v>2023</v>
      </c>
      <c r="B516" s="6" t="s">
        <v>38</v>
      </c>
      <c r="C516" s="6" t="str">
        <f t="shared" si="8"/>
        <v>3rd Quarter</v>
      </c>
      <c r="D516" s="6">
        <v>1</v>
      </c>
      <c r="E516" s="7">
        <v>45199</v>
      </c>
      <c r="F516" s="7" t="str">
        <f>TEXT(Table1[[#This Row],[Date]],"DD")</f>
        <v>30</v>
      </c>
      <c r="G516" s="7" t="str">
        <f>TEXT(Table1[[#This Row],[Date]],"DDDD")</f>
        <v>Saturday</v>
      </c>
      <c r="H516" s="6" t="s">
        <v>30</v>
      </c>
      <c r="I516" s="6">
        <v>-20000</v>
      </c>
      <c r="J516" s="6" t="s">
        <v>15</v>
      </c>
      <c r="K516" s="6" t="s">
        <v>16</v>
      </c>
      <c r="L516" s="6" t="s">
        <v>17</v>
      </c>
      <c r="M516" s="6" t="str">
        <f>IF(Table1[[#This Row],[Expense subgroup]]="", "Revenue", "")</f>
        <v/>
      </c>
      <c r="N516" s="6" t="str">
        <f>IF(Table1[[#This Row],[Expense subgroup]]&lt;&gt;"", "Expense","")</f>
        <v>Expense</v>
      </c>
    </row>
    <row r="517" spans="1:14" x14ac:dyDescent="0.3">
      <c r="A517" s="6">
        <v>2023</v>
      </c>
      <c r="B517" s="6" t="s">
        <v>38</v>
      </c>
      <c r="C517" s="6" t="str">
        <f t="shared" si="8"/>
        <v>3rd Quarter</v>
      </c>
      <c r="D517" s="6">
        <v>1</v>
      </c>
      <c r="E517" s="7">
        <v>45199</v>
      </c>
      <c r="F517" s="7" t="str">
        <f>TEXT(Table1[[#This Row],[Date]],"DD")</f>
        <v>30</v>
      </c>
      <c r="G517" s="7" t="str">
        <f>TEXT(Table1[[#This Row],[Date]],"DDDD")</f>
        <v>Saturday</v>
      </c>
      <c r="H517" s="6" t="s">
        <v>30</v>
      </c>
      <c r="I517" s="6">
        <v>-38000</v>
      </c>
      <c r="J517" s="6" t="s">
        <v>18</v>
      </c>
      <c r="K517" s="6" t="s">
        <v>16</v>
      </c>
      <c r="L517" s="6" t="s">
        <v>17</v>
      </c>
      <c r="M517" s="6" t="str">
        <f>IF(Table1[[#This Row],[Expense subgroup]]="", "Revenue", "")</f>
        <v/>
      </c>
      <c r="N517" s="6" t="str">
        <f>IF(Table1[[#This Row],[Expense subgroup]]&lt;&gt;"", "Expense","")</f>
        <v>Expense</v>
      </c>
    </row>
    <row r="518" spans="1:14" x14ac:dyDescent="0.3">
      <c r="A518" s="6">
        <v>2023</v>
      </c>
      <c r="B518" s="6" t="s">
        <v>38</v>
      </c>
      <c r="C518" s="6" t="str">
        <f t="shared" si="8"/>
        <v>3rd Quarter</v>
      </c>
      <c r="D518" s="6">
        <v>1</v>
      </c>
      <c r="E518" s="7">
        <v>45199</v>
      </c>
      <c r="F518" s="7" t="str">
        <f>TEXT(Table1[[#This Row],[Date]],"DD")</f>
        <v>30</v>
      </c>
      <c r="G518" s="7" t="str">
        <f>TEXT(Table1[[#This Row],[Date]],"DDDD")</f>
        <v>Saturday</v>
      </c>
      <c r="H518" s="6" t="s">
        <v>30</v>
      </c>
      <c r="I518" s="6">
        <v>-15000</v>
      </c>
      <c r="J518" s="6" t="s">
        <v>19</v>
      </c>
      <c r="K518" s="6" t="s">
        <v>16</v>
      </c>
      <c r="L518" s="6" t="s">
        <v>17</v>
      </c>
      <c r="M518" s="6" t="str">
        <f>IF(Table1[[#This Row],[Expense subgroup]]="", "Revenue", "")</f>
        <v/>
      </c>
      <c r="N518" s="6" t="str">
        <f>IF(Table1[[#This Row],[Expense subgroup]]&lt;&gt;"", "Expense","")</f>
        <v>Expense</v>
      </c>
    </row>
    <row r="519" spans="1:14" x14ac:dyDescent="0.3">
      <c r="A519" s="6">
        <v>2023</v>
      </c>
      <c r="B519" s="6" t="s">
        <v>38</v>
      </c>
      <c r="C519" s="6" t="str">
        <f t="shared" si="8"/>
        <v>3rd Quarter</v>
      </c>
      <c r="D519" s="6">
        <v>1</v>
      </c>
      <c r="E519" s="7">
        <v>45199</v>
      </c>
      <c r="F519" s="7" t="str">
        <f>TEXT(Table1[[#This Row],[Date]],"DD")</f>
        <v>30</v>
      </c>
      <c r="G519" s="7" t="str">
        <f>TEXT(Table1[[#This Row],[Date]],"DDDD")</f>
        <v>Saturday</v>
      </c>
      <c r="H519" s="6" t="s">
        <v>30</v>
      </c>
      <c r="I519" s="6">
        <v>-45000</v>
      </c>
      <c r="J519" s="6" t="s">
        <v>20</v>
      </c>
      <c r="K519" s="6" t="s">
        <v>16</v>
      </c>
      <c r="L519" s="6" t="s">
        <v>17</v>
      </c>
      <c r="M519" s="6" t="str">
        <f>IF(Table1[[#This Row],[Expense subgroup]]="", "Revenue", "")</f>
        <v/>
      </c>
      <c r="N519" s="6" t="str">
        <f>IF(Table1[[#This Row],[Expense subgroup]]&lt;&gt;"", "Expense","")</f>
        <v>Expense</v>
      </c>
    </row>
    <row r="520" spans="1:14" x14ac:dyDescent="0.3">
      <c r="A520" s="6">
        <v>2023</v>
      </c>
      <c r="B520" s="6" t="s">
        <v>38</v>
      </c>
      <c r="C520" s="6" t="str">
        <f t="shared" si="8"/>
        <v>3rd Quarter</v>
      </c>
      <c r="D520" s="6">
        <v>1</v>
      </c>
      <c r="E520" s="7">
        <v>45199</v>
      </c>
      <c r="F520" s="7" t="str">
        <f>TEXT(Table1[[#This Row],[Date]],"DD")</f>
        <v>30</v>
      </c>
      <c r="G520" s="7" t="str">
        <f>TEXT(Table1[[#This Row],[Date]],"DDDD")</f>
        <v>Saturday</v>
      </c>
      <c r="H520" s="6" t="s">
        <v>30</v>
      </c>
      <c r="I520" s="6">
        <v>-5000</v>
      </c>
      <c r="J520" s="6" t="s">
        <v>21</v>
      </c>
      <c r="K520" s="6" t="s">
        <v>16</v>
      </c>
      <c r="L520" s="6" t="s">
        <v>17</v>
      </c>
      <c r="M520" s="6" t="str">
        <f>IF(Table1[[#This Row],[Expense subgroup]]="", "Revenue", "")</f>
        <v/>
      </c>
      <c r="N520" s="6" t="str">
        <f>IF(Table1[[#This Row],[Expense subgroup]]&lt;&gt;"", "Expense","")</f>
        <v>Expense</v>
      </c>
    </row>
    <row r="521" spans="1:14" x14ac:dyDescent="0.3">
      <c r="A521" s="6">
        <v>2023</v>
      </c>
      <c r="B521" s="6" t="s">
        <v>38</v>
      </c>
      <c r="C521" s="6" t="str">
        <f t="shared" si="8"/>
        <v>3rd Quarter</v>
      </c>
      <c r="D521" s="6">
        <v>1</v>
      </c>
      <c r="E521" s="7">
        <v>45199</v>
      </c>
      <c r="F521" s="7" t="str">
        <f>TEXT(Table1[[#This Row],[Date]],"DD")</f>
        <v>30</v>
      </c>
      <c r="G521" s="7" t="str">
        <f>TEXT(Table1[[#This Row],[Date]],"DDDD")</f>
        <v>Saturday</v>
      </c>
      <c r="H521" s="6" t="s">
        <v>30</v>
      </c>
      <c r="I521" s="6">
        <v>-3000</v>
      </c>
      <c r="J521" s="6" t="s">
        <v>22</v>
      </c>
      <c r="K521" s="6" t="s">
        <v>16</v>
      </c>
      <c r="L521" s="6" t="s">
        <v>17</v>
      </c>
      <c r="M521" s="6" t="str">
        <f>IF(Table1[[#This Row],[Expense subgroup]]="", "Revenue", "")</f>
        <v/>
      </c>
      <c r="N521" s="6" t="str">
        <f>IF(Table1[[#This Row],[Expense subgroup]]&lt;&gt;"", "Expense","")</f>
        <v>Expense</v>
      </c>
    </row>
    <row r="522" spans="1:14" x14ac:dyDescent="0.3">
      <c r="A522" s="6">
        <v>2023</v>
      </c>
      <c r="B522" s="6" t="s">
        <v>38</v>
      </c>
      <c r="C522" s="6" t="str">
        <f t="shared" si="8"/>
        <v>3rd Quarter</v>
      </c>
      <c r="D522" s="6">
        <v>1</v>
      </c>
      <c r="E522" s="7">
        <v>45199</v>
      </c>
      <c r="F522" s="7" t="str">
        <f>TEXT(Table1[[#This Row],[Date]],"DD")</f>
        <v>30</v>
      </c>
      <c r="G522" s="7" t="str">
        <f>TEXT(Table1[[#This Row],[Date]],"DDDD")</f>
        <v>Saturday</v>
      </c>
      <c r="H522" s="6" t="s">
        <v>30</v>
      </c>
      <c r="I522" s="6">
        <v>-30000</v>
      </c>
      <c r="J522" s="6" t="s">
        <v>23</v>
      </c>
      <c r="K522" s="6" t="s">
        <v>24</v>
      </c>
      <c r="L522" s="6" t="s">
        <v>17</v>
      </c>
      <c r="M522" s="6" t="str">
        <f>IF(Table1[[#This Row],[Expense subgroup]]="", "Revenue", "")</f>
        <v/>
      </c>
      <c r="N522" s="6" t="str">
        <f>IF(Table1[[#This Row],[Expense subgroup]]&lt;&gt;"", "Expense","")</f>
        <v>Expense</v>
      </c>
    </row>
    <row r="523" spans="1:14" x14ac:dyDescent="0.3">
      <c r="A523" s="6">
        <v>2023</v>
      </c>
      <c r="B523" s="6" t="s">
        <v>38</v>
      </c>
      <c r="C523" s="6" t="str">
        <f t="shared" si="8"/>
        <v>3rd Quarter</v>
      </c>
      <c r="D523" s="6">
        <v>1</v>
      </c>
      <c r="E523" s="7">
        <v>45199</v>
      </c>
      <c r="F523" s="7" t="str">
        <f>TEXT(Table1[[#This Row],[Date]],"DD")</f>
        <v>30</v>
      </c>
      <c r="G523" s="7" t="str">
        <f>TEXT(Table1[[#This Row],[Date]],"DDDD")</f>
        <v>Saturday</v>
      </c>
      <c r="H523" s="6" t="s">
        <v>30</v>
      </c>
      <c r="I523" s="6">
        <v>-2000</v>
      </c>
      <c r="J523" s="6" t="s">
        <v>25</v>
      </c>
      <c r="K523" s="6" t="s">
        <v>24</v>
      </c>
      <c r="L523" s="6" t="s">
        <v>17</v>
      </c>
      <c r="M523" s="6" t="str">
        <f>IF(Table1[[#This Row],[Expense subgroup]]="", "Revenue", "")</f>
        <v/>
      </c>
      <c r="N523" s="6" t="str">
        <f>IF(Table1[[#This Row],[Expense subgroup]]&lt;&gt;"", "Expense","")</f>
        <v>Expense</v>
      </c>
    </row>
    <row r="524" spans="1:14" x14ac:dyDescent="0.3">
      <c r="A524" s="6">
        <v>2023</v>
      </c>
      <c r="B524" s="6" t="s">
        <v>38</v>
      </c>
      <c r="C524" s="6" t="str">
        <f t="shared" si="8"/>
        <v>3rd Quarter</v>
      </c>
      <c r="D524" s="6">
        <v>1</v>
      </c>
      <c r="E524" s="7">
        <v>45199</v>
      </c>
      <c r="F524" s="7" t="str">
        <f>TEXT(Table1[[#This Row],[Date]],"DD")</f>
        <v>30</v>
      </c>
      <c r="G524" s="7" t="str">
        <f>TEXT(Table1[[#This Row],[Date]],"DDDD")</f>
        <v>Saturday</v>
      </c>
      <c r="H524" s="6" t="s">
        <v>30</v>
      </c>
      <c r="I524" s="6">
        <v>-4000</v>
      </c>
      <c r="J524" s="6" t="s">
        <v>26</v>
      </c>
      <c r="K524" s="6" t="s">
        <v>24</v>
      </c>
      <c r="L524" s="6" t="s">
        <v>17</v>
      </c>
      <c r="M524" s="6" t="str">
        <f>IF(Table1[[#This Row],[Expense subgroup]]="", "Revenue", "")</f>
        <v/>
      </c>
      <c r="N524" s="6" t="str">
        <f>IF(Table1[[#This Row],[Expense subgroup]]&lt;&gt;"", "Expense","")</f>
        <v>Expense</v>
      </c>
    </row>
    <row r="525" spans="1:14" x14ac:dyDescent="0.3">
      <c r="A525" s="6">
        <v>2023</v>
      </c>
      <c r="B525" s="6" t="s">
        <v>38</v>
      </c>
      <c r="C525" s="6" t="str">
        <f t="shared" si="8"/>
        <v>3rd Quarter</v>
      </c>
      <c r="D525" s="6">
        <v>1</v>
      </c>
      <c r="E525" s="7">
        <v>45199</v>
      </c>
      <c r="F525" s="7" t="str">
        <f>TEXT(Table1[[#This Row],[Date]],"DD")</f>
        <v>30</v>
      </c>
      <c r="G525" s="7" t="str">
        <f>TEXT(Table1[[#This Row],[Date]],"DDDD")</f>
        <v>Saturday</v>
      </c>
      <c r="H525" s="6" t="s">
        <v>30</v>
      </c>
      <c r="I525" s="6">
        <v>-6000</v>
      </c>
      <c r="J525" s="6" t="s">
        <v>11</v>
      </c>
      <c r="K525" s="6" t="s">
        <v>24</v>
      </c>
      <c r="L525" s="6" t="s">
        <v>17</v>
      </c>
      <c r="M525" s="6" t="str">
        <f>IF(Table1[[#This Row],[Expense subgroup]]="", "Revenue", "")</f>
        <v/>
      </c>
      <c r="N525" s="6" t="str">
        <f>IF(Table1[[#This Row],[Expense subgroup]]&lt;&gt;"", "Expense","")</f>
        <v>Expense</v>
      </c>
    </row>
    <row r="526" spans="1:14" x14ac:dyDescent="0.3">
      <c r="A526" s="6">
        <v>2023</v>
      </c>
      <c r="B526" s="6" t="s">
        <v>38</v>
      </c>
      <c r="C526" s="6" t="str">
        <f t="shared" si="8"/>
        <v>3rd Quarter</v>
      </c>
      <c r="D526" s="6">
        <v>1</v>
      </c>
      <c r="E526" s="7">
        <v>45199</v>
      </c>
      <c r="F526" s="7" t="str">
        <f>TEXT(Table1[[#This Row],[Date]],"DD")</f>
        <v>30</v>
      </c>
      <c r="G526" s="7" t="str">
        <f>TEXT(Table1[[#This Row],[Date]],"DDDD")</f>
        <v>Saturday</v>
      </c>
      <c r="H526" s="6" t="s">
        <v>30</v>
      </c>
      <c r="I526" s="6">
        <v>-130000</v>
      </c>
      <c r="J526" s="6" t="s">
        <v>27</v>
      </c>
      <c r="K526" s="6" t="s">
        <v>24</v>
      </c>
      <c r="L526" s="6" t="s">
        <v>17</v>
      </c>
      <c r="M526" s="6" t="str">
        <f>IF(Table1[[#This Row],[Expense subgroup]]="", "Revenue", "")</f>
        <v/>
      </c>
      <c r="N526" s="6" t="str">
        <f>IF(Table1[[#This Row],[Expense subgroup]]&lt;&gt;"", "Expense","")</f>
        <v>Expense</v>
      </c>
    </row>
    <row r="527" spans="1:14" x14ac:dyDescent="0.3">
      <c r="A527" s="6">
        <v>2023</v>
      </c>
      <c r="B527" s="6" t="s">
        <v>38</v>
      </c>
      <c r="C527" s="6" t="str">
        <f t="shared" si="8"/>
        <v>3rd Quarter</v>
      </c>
      <c r="D527" s="6">
        <v>1</v>
      </c>
      <c r="E527" s="7">
        <v>45199</v>
      </c>
      <c r="F527" s="7" t="str">
        <f>TEXT(Table1[[#This Row],[Date]],"DD")</f>
        <v>30</v>
      </c>
      <c r="G527" s="7" t="str">
        <f>TEXT(Table1[[#This Row],[Date]],"DDDD")</f>
        <v>Saturday</v>
      </c>
      <c r="H527" s="6" t="s">
        <v>30</v>
      </c>
      <c r="I527" s="6">
        <v>-7000</v>
      </c>
      <c r="J527" s="6" t="s">
        <v>22</v>
      </c>
      <c r="K527" s="6" t="s">
        <v>24</v>
      </c>
      <c r="L527" s="6" t="s">
        <v>17</v>
      </c>
      <c r="M527" s="6" t="str">
        <f>IF(Table1[[#This Row],[Expense subgroup]]="", "Revenue", "")</f>
        <v/>
      </c>
      <c r="N527" s="6" t="str">
        <f>IF(Table1[[#This Row],[Expense subgroup]]&lt;&gt;"", "Expense","")</f>
        <v>Expense</v>
      </c>
    </row>
    <row r="528" spans="1:14" x14ac:dyDescent="0.3">
      <c r="A528" s="6">
        <v>2023</v>
      </c>
      <c r="B528" s="6" t="s">
        <v>33</v>
      </c>
      <c r="C528" s="6" t="str">
        <f t="shared" si="8"/>
        <v>2nd Quarter</v>
      </c>
      <c r="D528" s="6">
        <v>1</v>
      </c>
      <c r="E528" s="7">
        <v>45046</v>
      </c>
      <c r="F528" s="7" t="str">
        <f>TEXT(Table1[[#This Row],[Date]],"DD")</f>
        <v>30</v>
      </c>
      <c r="G528" s="7" t="str">
        <f>TEXT(Table1[[#This Row],[Date]],"DDDD")</f>
        <v>Sunday</v>
      </c>
      <c r="H528" s="6" t="s">
        <v>30</v>
      </c>
      <c r="I528" s="6">
        <v>90000</v>
      </c>
      <c r="K528" s="6" t="s">
        <v>13</v>
      </c>
      <c r="L528" s="6" t="s">
        <v>12</v>
      </c>
      <c r="M528" s="6" t="str">
        <f>IF(Table1[[#This Row],[Expense subgroup]]="", "Revenue", "")</f>
        <v>Revenue</v>
      </c>
      <c r="N528" s="6" t="str">
        <f>IF(Table1[[#This Row],[Expense subgroup]]&lt;&gt;"", "Expense","")</f>
        <v/>
      </c>
    </row>
    <row r="529" spans="1:14" x14ac:dyDescent="0.3">
      <c r="A529" s="6">
        <v>2023</v>
      </c>
      <c r="B529" s="6" t="s">
        <v>34</v>
      </c>
      <c r="C529" s="6" t="str">
        <f t="shared" si="8"/>
        <v>2nd Quarter</v>
      </c>
      <c r="D529" s="6">
        <v>1</v>
      </c>
      <c r="E529" s="7">
        <v>45077</v>
      </c>
      <c r="F529" s="7" t="str">
        <f>TEXT(Table1[[#This Row],[Date]],"DD")</f>
        <v>31</v>
      </c>
      <c r="G529" s="7" t="str">
        <f>TEXT(Table1[[#This Row],[Date]],"DDDD")</f>
        <v>Wednesday</v>
      </c>
      <c r="H529" s="6" t="s">
        <v>30</v>
      </c>
      <c r="I529" s="6">
        <v>132000</v>
      </c>
      <c r="K529" s="6" t="s">
        <v>13</v>
      </c>
      <c r="L529" s="6" t="s">
        <v>12</v>
      </c>
      <c r="M529" s="6" t="str">
        <f>IF(Table1[[#This Row],[Expense subgroup]]="", "Revenue", "")</f>
        <v>Revenue</v>
      </c>
      <c r="N529" s="6" t="str">
        <f>IF(Table1[[#This Row],[Expense subgroup]]&lt;&gt;"", "Expense","")</f>
        <v/>
      </c>
    </row>
    <row r="530" spans="1:14" x14ac:dyDescent="0.3">
      <c r="A530" s="6">
        <v>2023</v>
      </c>
      <c r="B530" s="6" t="s">
        <v>39</v>
      </c>
      <c r="C530" s="6" t="str">
        <f t="shared" si="8"/>
        <v>4th Quarter</v>
      </c>
      <c r="D530" s="6">
        <v>1</v>
      </c>
      <c r="E530" s="7">
        <v>45230</v>
      </c>
      <c r="F530" s="7" t="str">
        <f>TEXT(Table1[[#This Row],[Date]],"DD")</f>
        <v>31</v>
      </c>
      <c r="G530" s="7" t="str">
        <f>TEXT(Table1[[#This Row],[Date]],"DDDD")</f>
        <v>Tuesday</v>
      </c>
      <c r="H530" s="6" t="s">
        <v>30</v>
      </c>
      <c r="I530" s="6">
        <v>-22000</v>
      </c>
      <c r="J530" s="6" t="s">
        <v>28</v>
      </c>
      <c r="K530" s="6" t="s">
        <v>28</v>
      </c>
      <c r="L530" s="6" t="s">
        <v>17</v>
      </c>
      <c r="M530" s="6" t="str">
        <f>IF(Table1[[#This Row],[Expense subgroup]]="", "Revenue", "")</f>
        <v/>
      </c>
      <c r="N530" s="6" t="str">
        <f>IF(Table1[[#This Row],[Expense subgroup]]&lt;&gt;"", "Expense","")</f>
        <v>Expense</v>
      </c>
    </row>
    <row r="531" spans="1:14" x14ac:dyDescent="0.3">
      <c r="A531" s="6">
        <v>2023</v>
      </c>
      <c r="B531" s="6" t="s">
        <v>39</v>
      </c>
      <c r="C531" s="6" t="str">
        <f t="shared" si="8"/>
        <v>4th Quarter</v>
      </c>
      <c r="D531" s="6">
        <v>1</v>
      </c>
      <c r="E531" s="7">
        <v>45230</v>
      </c>
      <c r="F531" s="7" t="str">
        <f>TEXT(Table1[[#This Row],[Date]],"DD")</f>
        <v>31</v>
      </c>
      <c r="G531" s="7" t="str">
        <f>TEXT(Table1[[#This Row],[Date]],"DDDD")</f>
        <v>Tuesday</v>
      </c>
      <c r="H531" s="6" t="s">
        <v>30</v>
      </c>
      <c r="I531" s="6">
        <v>369750</v>
      </c>
      <c r="K531" s="6" t="s">
        <v>11</v>
      </c>
      <c r="L531" s="6" t="s">
        <v>12</v>
      </c>
      <c r="M531" s="6" t="str">
        <f>IF(Table1[[#This Row],[Expense subgroup]]="", "Revenue", "")</f>
        <v>Revenue</v>
      </c>
      <c r="N531" s="6" t="str">
        <f>IF(Table1[[#This Row],[Expense subgroup]]&lt;&gt;"", "Expense","")</f>
        <v/>
      </c>
    </row>
    <row r="532" spans="1:14" x14ac:dyDescent="0.3">
      <c r="A532" s="6">
        <v>2023</v>
      </c>
      <c r="B532" s="6" t="s">
        <v>35</v>
      </c>
      <c r="C532" s="6" t="str">
        <f t="shared" si="8"/>
        <v>2nd Quarter</v>
      </c>
      <c r="D532" s="6">
        <v>1</v>
      </c>
      <c r="E532" s="7">
        <v>45107</v>
      </c>
      <c r="F532" s="7" t="str">
        <f>TEXT(Table1[[#This Row],[Date]],"DD")</f>
        <v>30</v>
      </c>
      <c r="G532" s="7" t="str">
        <f>TEXT(Table1[[#This Row],[Date]],"DDDD")</f>
        <v>Friday</v>
      </c>
      <c r="H532" s="6" t="s">
        <v>30</v>
      </c>
      <c r="I532" s="6">
        <v>108000</v>
      </c>
      <c r="K532" s="6" t="s">
        <v>13</v>
      </c>
      <c r="L532" s="6" t="s">
        <v>12</v>
      </c>
      <c r="M532" s="6" t="str">
        <f>IF(Table1[[#This Row],[Expense subgroup]]="", "Revenue", "")</f>
        <v>Revenue</v>
      </c>
      <c r="N532" s="6" t="str">
        <f>IF(Table1[[#This Row],[Expense subgroup]]&lt;&gt;"", "Expense","")</f>
        <v/>
      </c>
    </row>
    <row r="533" spans="1:14" x14ac:dyDescent="0.3">
      <c r="A533" s="6">
        <v>2023</v>
      </c>
      <c r="B533" s="6" t="s">
        <v>39</v>
      </c>
      <c r="C533" s="6" t="str">
        <f t="shared" si="8"/>
        <v>4th Quarter</v>
      </c>
      <c r="D533" s="6">
        <v>1</v>
      </c>
      <c r="E533" s="7">
        <v>45230</v>
      </c>
      <c r="F533" s="7" t="str">
        <f>TEXT(Table1[[#This Row],[Date]],"DD")</f>
        <v>31</v>
      </c>
      <c r="G533" s="7" t="str">
        <f>TEXT(Table1[[#This Row],[Date]],"DDDD")</f>
        <v>Tuesday</v>
      </c>
      <c r="H533" s="6" t="s">
        <v>30</v>
      </c>
      <c r="I533" s="6">
        <v>60000</v>
      </c>
      <c r="K533" s="6" t="s">
        <v>14</v>
      </c>
      <c r="L533" s="6" t="s">
        <v>12</v>
      </c>
      <c r="M533" s="6" t="str">
        <f>IF(Table1[[#This Row],[Expense subgroup]]="", "Revenue", "")</f>
        <v>Revenue</v>
      </c>
      <c r="N533" s="6" t="str">
        <f>IF(Table1[[#This Row],[Expense subgroup]]&lt;&gt;"", "Expense","")</f>
        <v/>
      </c>
    </row>
    <row r="534" spans="1:14" x14ac:dyDescent="0.3">
      <c r="A534" s="6">
        <v>2023</v>
      </c>
      <c r="B534" s="6" t="s">
        <v>39</v>
      </c>
      <c r="C534" s="6" t="str">
        <f t="shared" si="8"/>
        <v>4th Quarter</v>
      </c>
      <c r="D534" s="6">
        <v>1</v>
      </c>
      <c r="E534" s="7">
        <v>45230</v>
      </c>
      <c r="F534" s="7" t="str">
        <f>TEXT(Table1[[#This Row],[Date]],"DD")</f>
        <v>31</v>
      </c>
      <c r="G534" s="7" t="str">
        <f>TEXT(Table1[[#This Row],[Date]],"DDDD")</f>
        <v>Tuesday</v>
      </c>
      <c r="H534" s="6" t="s">
        <v>30</v>
      </c>
      <c r="I534" s="6">
        <v>-20000</v>
      </c>
      <c r="J534" s="6" t="s">
        <v>15</v>
      </c>
      <c r="K534" s="6" t="s">
        <v>16</v>
      </c>
      <c r="L534" s="6" t="s">
        <v>17</v>
      </c>
      <c r="M534" s="6" t="str">
        <f>IF(Table1[[#This Row],[Expense subgroup]]="", "Revenue", "")</f>
        <v/>
      </c>
      <c r="N534" s="6" t="str">
        <f>IF(Table1[[#This Row],[Expense subgroup]]&lt;&gt;"", "Expense","")</f>
        <v>Expense</v>
      </c>
    </row>
    <row r="535" spans="1:14" x14ac:dyDescent="0.3">
      <c r="A535" s="6">
        <v>2023</v>
      </c>
      <c r="B535" s="6" t="s">
        <v>39</v>
      </c>
      <c r="C535" s="6" t="str">
        <f t="shared" si="8"/>
        <v>4th Quarter</v>
      </c>
      <c r="D535" s="6">
        <v>1</v>
      </c>
      <c r="E535" s="7">
        <v>45230</v>
      </c>
      <c r="F535" s="7" t="str">
        <f>TEXT(Table1[[#This Row],[Date]],"DD")</f>
        <v>31</v>
      </c>
      <c r="G535" s="7" t="str">
        <f>TEXT(Table1[[#This Row],[Date]],"DDDD")</f>
        <v>Tuesday</v>
      </c>
      <c r="H535" s="6" t="s">
        <v>30</v>
      </c>
      <c r="I535" s="6">
        <v>-40000</v>
      </c>
      <c r="J535" s="6" t="s">
        <v>18</v>
      </c>
      <c r="K535" s="6" t="s">
        <v>16</v>
      </c>
      <c r="L535" s="6" t="s">
        <v>17</v>
      </c>
      <c r="M535" s="6" t="str">
        <f>IF(Table1[[#This Row],[Expense subgroup]]="", "Revenue", "")</f>
        <v/>
      </c>
      <c r="N535" s="6" t="str">
        <f>IF(Table1[[#This Row],[Expense subgroup]]&lt;&gt;"", "Expense","")</f>
        <v>Expense</v>
      </c>
    </row>
    <row r="536" spans="1:14" x14ac:dyDescent="0.3">
      <c r="A536" s="6">
        <v>2023</v>
      </c>
      <c r="B536" s="6" t="s">
        <v>39</v>
      </c>
      <c r="C536" s="6" t="str">
        <f t="shared" si="8"/>
        <v>4th Quarter</v>
      </c>
      <c r="D536" s="6">
        <v>1</v>
      </c>
      <c r="E536" s="7">
        <v>45230</v>
      </c>
      <c r="F536" s="7" t="str">
        <f>TEXT(Table1[[#This Row],[Date]],"DD")</f>
        <v>31</v>
      </c>
      <c r="G536" s="7" t="str">
        <f>TEXT(Table1[[#This Row],[Date]],"DDDD")</f>
        <v>Tuesday</v>
      </c>
      <c r="H536" s="6" t="s">
        <v>30</v>
      </c>
      <c r="I536" s="6">
        <v>-15000</v>
      </c>
      <c r="J536" s="6" t="s">
        <v>19</v>
      </c>
      <c r="K536" s="6" t="s">
        <v>16</v>
      </c>
      <c r="L536" s="6" t="s">
        <v>17</v>
      </c>
      <c r="M536" s="6" t="str">
        <f>IF(Table1[[#This Row],[Expense subgroup]]="", "Revenue", "")</f>
        <v/>
      </c>
      <c r="N536" s="6" t="str">
        <f>IF(Table1[[#This Row],[Expense subgroup]]&lt;&gt;"", "Expense","")</f>
        <v>Expense</v>
      </c>
    </row>
    <row r="537" spans="1:14" x14ac:dyDescent="0.3">
      <c r="A537" s="6">
        <v>2023</v>
      </c>
      <c r="B537" s="6" t="s">
        <v>39</v>
      </c>
      <c r="C537" s="6" t="str">
        <f t="shared" si="8"/>
        <v>4th Quarter</v>
      </c>
      <c r="D537" s="6">
        <v>1</v>
      </c>
      <c r="E537" s="7">
        <v>45230</v>
      </c>
      <c r="F537" s="7" t="str">
        <f>TEXT(Table1[[#This Row],[Date]],"DD")</f>
        <v>31</v>
      </c>
      <c r="G537" s="7" t="str">
        <f>TEXT(Table1[[#This Row],[Date]],"DDDD")</f>
        <v>Tuesday</v>
      </c>
      <c r="H537" s="6" t="s">
        <v>30</v>
      </c>
      <c r="I537" s="6">
        <v>-45000</v>
      </c>
      <c r="J537" s="6" t="s">
        <v>20</v>
      </c>
      <c r="K537" s="6" t="s">
        <v>16</v>
      </c>
      <c r="L537" s="6" t="s">
        <v>17</v>
      </c>
      <c r="M537" s="6" t="str">
        <f>IF(Table1[[#This Row],[Expense subgroup]]="", "Revenue", "")</f>
        <v/>
      </c>
      <c r="N537" s="6" t="str">
        <f>IF(Table1[[#This Row],[Expense subgroup]]&lt;&gt;"", "Expense","")</f>
        <v>Expense</v>
      </c>
    </row>
    <row r="538" spans="1:14" x14ac:dyDescent="0.3">
      <c r="A538" s="6">
        <v>2023</v>
      </c>
      <c r="B538" s="6" t="s">
        <v>39</v>
      </c>
      <c r="C538" s="6" t="str">
        <f t="shared" si="8"/>
        <v>4th Quarter</v>
      </c>
      <c r="D538" s="6">
        <v>1</v>
      </c>
      <c r="E538" s="7">
        <v>45230</v>
      </c>
      <c r="F538" s="7" t="str">
        <f>TEXT(Table1[[#This Row],[Date]],"DD")</f>
        <v>31</v>
      </c>
      <c r="G538" s="7" t="str">
        <f>TEXT(Table1[[#This Row],[Date]],"DDDD")</f>
        <v>Tuesday</v>
      </c>
      <c r="H538" s="6" t="s">
        <v>30</v>
      </c>
      <c r="I538" s="6">
        <v>-5000</v>
      </c>
      <c r="J538" s="6" t="s">
        <v>21</v>
      </c>
      <c r="K538" s="6" t="s">
        <v>16</v>
      </c>
      <c r="L538" s="6" t="s">
        <v>17</v>
      </c>
      <c r="M538" s="6" t="str">
        <f>IF(Table1[[#This Row],[Expense subgroup]]="", "Revenue", "")</f>
        <v/>
      </c>
      <c r="N538" s="6" t="str">
        <f>IF(Table1[[#This Row],[Expense subgroup]]&lt;&gt;"", "Expense","")</f>
        <v>Expense</v>
      </c>
    </row>
    <row r="539" spans="1:14" x14ac:dyDescent="0.3">
      <c r="A539" s="6">
        <v>2023</v>
      </c>
      <c r="B539" s="6" t="s">
        <v>39</v>
      </c>
      <c r="C539" s="6" t="str">
        <f t="shared" si="8"/>
        <v>4th Quarter</v>
      </c>
      <c r="D539" s="6">
        <v>1</v>
      </c>
      <c r="E539" s="7">
        <v>45230</v>
      </c>
      <c r="F539" s="7" t="str">
        <f>TEXT(Table1[[#This Row],[Date]],"DD")</f>
        <v>31</v>
      </c>
      <c r="G539" s="7" t="str">
        <f>TEXT(Table1[[#This Row],[Date]],"DDDD")</f>
        <v>Tuesday</v>
      </c>
      <c r="H539" s="6" t="s">
        <v>30</v>
      </c>
      <c r="I539" s="6">
        <v>-2000</v>
      </c>
      <c r="J539" s="6" t="s">
        <v>22</v>
      </c>
      <c r="K539" s="6" t="s">
        <v>16</v>
      </c>
      <c r="L539" s="6" t="s">
        <v>17</v>
      </c>
      <c r="M539" s="6" t="str">
        <f>IF(Table1[[#This Row],[Expense subgroup]]="", "Revenue", "")</f>
        <v/>
      </c>
      <c r="N539" s="6" t="str">
        <f>IF(Table1[[#This Row],[Expense subgroup]]&lt;&gt;"", "Expense","")</f>
        <v>Expense</v>
      </c>
    </row>
    <row r="540" spans="1:14" x14ac:dyDescent="0.3">
      <c r="A540" s="6">
        <v>2023</v>
      </c>
      <c r="B540" s="6" t="s">
        <v>39</v>
      </c>
      <c r="C540" s="6" t="str">
        <f t="shared" si="8"/>
        <v>4th Quarter</v>
      </c>
      <c r="D540" s="6">
        <v>1</v>
      </c>
      <c r="E540" s="7">
        <v>45230</v>
      </c>
      <c r="F540" s="7" t="str">
        <f>TEXT(Table1[[#This Row],[Date]],"DD")</f>
        <v>31</v>
      </c>
      <c r="G540" s="7" t="str">
        <f>TEXT(Table1[[#This Row],[Date]],"DDDD")</f>
        <v>Tuesday</v>
      </c>
      <c r="H540" s="6" t="s">
        <v>30</v>
      </c>
      <c r="I540" s="6">
        <v>-30000</v>
      </c>
      <c r="J540" s="6" t="s">
        <v>23</v>
      </c>
      <c r="K540" s="6" t="s">
        <v>24</v>
      </c>
      <c r="L540" s="6" t="s">
        <v>17</v>
      </c>
      <c r="M540" s="6" t="str">
        <f>IF(Table1[[#This Row],[Expense subgroup]]="", "Revenue", "")</f>
        <v/>
      </c>
      <c r="N540" s="6" t="str">
        <f>IF(Table1[[#This Row],[Expense subgroup]]&lt;&gt;"", "Expense","")</f>
        <v>Expense</v>
      </c>
    </row>
    <row r="541" spans="1:14" x14ac:dyDescent="0.3">
      <c r="A541" s="6">
        <v>2023</v>
      </c>
      <c r="B541" s="6" t="s">
        <v>39</v>
      </c>
      <c r="C541" s="6" t="str">
        <f t="shared" si="8"/>
        <v>4th Quarter</v>
      </c>
      <c r="D541" s="6">
        <v>1</v>
      </c>
      <c r="E541" s="7">
        <v>45230</v>
      </c>
      <c r="F541" s="7" t="str">
        <f>TEXT(Table1[[#This Row],[Date]],"DD")</f>
        <v>31</v>
      </c>
      <c r="G541" s="7" t="str">
        <f>TEXT(Table1[[#This Row],[Date]],"DDDD")</f>
        <v>Tuesday</v>
      </c>
      <c r="H541" s="6" t="s">
        <v>30</v>
      </c>
      <c r="I541" s="6">
        <v>-2000</v>
      </c>
      <c r="J541" s="6" t="s">
        <v>25</v>
      </c>
      <c r="K541" s="6" t="s">
        <v>24</v>
      </c>
      <c r="L541" s="6" t="s">
        <v>17</v>
      </c>
      <c r="M541" s="6" t="str">
        <f>IF(Table1[[#This Row],[Expense subgroup]]="", "Revenue", "")</f>
        <v/>
      </c>
      <c r="N541" s="6" t="str">
        <f>IF(Table1[[#This Row],[Expense subgroup]]&lt;&gt;"", "Expense","")</f>
        <v>Expense</v>
      </c>
    </row>
    <row r="542" spans="1:14" x14ac:dyDescent="0.3">
      <c r="A542" s="6">
        <v>2023</v>
      </c>
      <c r="B542" s="6" t="s">
        <v>39</v>
      </c>
      <c r="C542" s="6" t="str">
        <f t="shared" si="8"/>
        <v>4th Quarter</v>
      </c>
      <c r="D542" s="6">
        <v>1</v>
      </c>
      <c r="E542" s="7">
        <v>45230</v>
      </c>
      <c r="F542" s="7" t="str">
        <f>TEXT(Table1[[#This Row],[Date]],"DD")</f>
        <v>31</v>
      </c>
      <c r="G542" s="7" t="str">
        <f>TEXT(Table1[[#This Row],[Date]],"DDDD")</f>
        <v>Tuesday</v>
      </c>
      <c r="H542" s="6" t="s">
        <v>30</v>
      </c>
      <c r="I542" s="6">
        <v>-4000</v>
      </c>
      <c r="J542" s="6" t="s">
        <v>26</v>
      </c>
      <c r="K542" s="6" t="s">
        <v>24</v>
      </c>
      <c r="L542" s="6" t="s">
        <v>17</v>
      </c>
      <c r="M542" s="6" t="str">
        <f>IF(Table1[[#This Row],[Expense subgroup]]="", "Revenue", "")</f>
        <v/>
      </c>
      <c r="N542" s="6" t="str">
        <f>IF(Table1[[#This Row],[Expense subgroup]]&lt;&gt;"", "Expense","")</f>
        <v>Expense</v>
      </c>
    </row>
    <row r="543" spans="1:14" x14ac:dyDescent="0.3">
      <c r="A543" s="6">
        <v>2023</v>
      </c>
      <c r="B543" s="6" t="s">
        <v>39</v>
      </c>
      <c r="C543" s="6" t="str">
        <f t="shared" si="8"/>
        <v>4th Quarter</v>
      </c>
      <c r="D543" s="6">
        <v>1</v>
      </c>
      <c r="E543" s="7">
        <v>45230</v>
      </c>
      <c r="F543" s="7" t="str">
        <f>TEXT(Table1[[#This Row],[Date]],"DD")</f>
        <v>31</v>
      </c>
      <c r="G543" s="7" t="str">
        <f>TEXT(Table1[[#This Row],[Date]],"DDDD")</f>
        <v>Tuesday</v>
      </c>
      <c r="H543" s="6" t="s">
        <v>30</v>
      </c>
      <c r="I543" s="6">
        <v>-6000</v>
      </c>
      <c r="J543" s="6" t="s">
        <v>11</v>
      </c>
      <c r="K543" s="6" t="s">
        <v>24</v>
      </c>
      <c r="L543" s="6" t="s">
        <v>17</v>
      </c>
      <c r="M543" s="6" t="str">
        <f>IF(Table1[[#This Row],[Expense subgroup]]="", "Revenue", "")</f>
        <v/>
      </c>
      <c r="N543" s="6" t="str">
        <f>IF(Table1[[#This Row],[Expense subgroup]]&lt;&gt;"", "Expense","")</f>
        <v>Expense</v>
      </c>
    </row>
    <row r="544" spans="1:14" x14ac:dyDescent="0.3">
      <c r="A544" s="6">
        <v>2023</v>
      </c>
      <c r="B544" s="6" t="s">
        <v>39</v>
      </c>
      <c r="C544" s="6" t="str">
        <f t="shared" si="8"/>
        <v>4th Quarter</v>
      </c>
      <c r="D544" s="6">
        <v>1</v>
      </c>
      <c r="E544" s="7">
        <v>45230</v>
      </c>
      <c r="F544" s="7" t="str">
        <f>TEXT(Table1[[#This Row],[Date]],"DD")</f>
        <v>31</v>
      </c>
      <c r="G544" s="7" t="str">
        <f>TEXT(Table1[[#This Row],[Date]],"DDDD")</f>
        <v>Tuesday</v>
      </c>
      <c r="H544" s="6" t="s">
        <v>30</v>
      </c>
      <c r="I544" s="6">
        <v>-110000</v>
      </c>
      <c r="J544" s="6" t="s">
        <v>27</v>
      </c>
      <c r="K544" s="6" t="s">
        <v>24</v>
      </c>
      <c r="L544" s="6" t="s">
        <v>17</v>
      </c>
      <c r="M544" s="6" t="str">
        <f>IF(Table1[[#This Row],[Expense subgroup]]="", "Revenue", "")</f>
        <v/>
      </c>
      <c r="N544" s="6" t="str">
        <f>IF(Table1[[#This Row],[Expense subgroup]]&lt;&gt;"", "Expense","")</f>
        <v>Expense</v>
      </c>
    </row>
    <row r="545" spans="1:14" x14ac:dyDescent="0.3">
      <c r="A545" s="6">
        <v>2023</v>
      </c>
      <c r="B545" s="6" t="s">
        <v>39</v>
      </c>
      <c r="C545" s="6" t="str">
        <f t="shared" si="8"/>
        <v>4th Quarter</v>
      </c>
      <c r="D545" s="6">
        <v>1</v>
      </c>
      <c r="E545" s="7">
        <v>45230</v>
      </c>
      <c r="F545" s="7" t="str">
        <f>TEXT(Table1[[#This Row],[Date]],"DD")</f>
        <v>31</v>
      </c>
      <c r="G545" s="7" t="str">
        <f>TEXT(Table1[[#This Row],[Date]],"DDDD")</f>
        <v>Tuesday</v>
      </c>
      <c r="H545" s="6" t="s">
        <v>30</v>
      </c>
      <c r="I545" s="6">
        <v>-7000</v>
      </c>
      <c r="J545" s="6" t="s">
        <v>22</v>
      </c>
      <c r="K545" s="6" t="s">
        <v>24</v>
      </c>
      <c r="L545" s="6" t="s">
        <v>17</v>
      </c>
      <c r="M545" s="6" t="str">
        <f>IF(Table1[[#This Row],[Expense subgroup]]="", "Revenue", "")</f>
        <v/>
      </c>
      <c r="N545" s="6" t="str">
        <f>IF(Table1[[#This Row],[Expense subgroup]]&lt;&gt;"", "Expense","")</f>
        <v>Expense</v>
      </c>
    </row>
    <row r="546" spans="1:14" x14ac:dyDescent="0.3">
      <c r="A546" s="6">
        <v>2023</v>
      </c>
      <c r="B546" s="6" t="s">
        <v>36</v>
      </c>
      <c r="C546" s="6" t="str">
        <f t="shared" si="8"/>
        <v>3rd Quarter</v>
      </c>
      <c r="D546" s="6">
        <v>1</v>
      </c>
      <c r="E546" s="7">
        <v>45138</v>
      </c>
      <c r="F546" s="7" t="str">
        <f>TEXT(Table1[[#This Row],[Date]],"DD")</f>
        <v>31</v>
      </c>
      <c r="G546" s="7" t="str">
        <f>TEXT(Table1[[#This Row],[Date]],"DDDD")</f>
        <v>Monday</v>
      </c>
      <c r="H546" s="6" t="s">
        <v>30</v>
      </c>
      <c r="I546" s="6">
        <v>60000</v>
      </c>
      <c r="K546" s="6" t="s">
        <v>13</v>
      </c>
      <c r="L546" s="6" t="s">
        <v>12</v>
      </c>
      <c r="M546" s="6" t="str">
        <f>IF(Table1[[#This Row],[Expense subgroup]]="", "Revenue", "")</f>
        <v>Revenue</v>
      </c>
      <c r="N546" s="6" t="str">
        <f>IF(Table1[[#This Row],[Expense subgroup]]&lt;&gt;"", "Expense","")</f>
        <v/>
      </c>
    </row>
    <row r="547" spans="1:14" x14ac:dyDescent="0.3">
      <c r="A547" s="6">
        <v>2023</v>
      </c>
      <c r="B547" s="6" t="s">
        <v>37</v>
      </c>
      <c r="C547" s="6" t="str">
        <f t="shared" si="8"/>
        <v>3rd Quarter</v>
      </c>
      <c r="D547" s="6">
        <v>1</v>
      </c>
      <c r="E547" s="7">
        <v>45169</v>
      </c>
      <c r="F547" s="7" t="str">
        <f>TEXT(Table1[[#This Row],[Date]],"DD")</f>
        <v>31</v>
      </c>
      <c r="G547" s="7" t="str">
        <f>TEXT(Table1[[#This Row],[Date]],"DDDD")</f>
        <v>Thursday</v>
      </c>
      <c r="H547" s="6" t="s">
        <v>30</v>
      </c>
      <c r="I547" s="6">
        <v>60000</v>
      </c>
      <c r="K547" s="6" t="s">
        <v>13</v>
      </c>
      <c r="L547" s="6" t="s">
        <v>12</v>
      </c>
      <c r="M547" s="6" t="str">
        <f>IF(Table1[[#This Row],[Expense subgroup]]="", "Revenue", "")</f>
        <v>Revenue</v>
      </c>
      <c r="N547" s="6" t="str">
        <f>IF(Table1[[#This Row],[Expense subgroup]]&lt;&gt;"", "Expense","")</f>
        <v/>
      </c>
    </row>
    <row r="548" spans="1:14" x14ac:dyDescent="0.3">
      <c r="A548" s="6">
        <v>2023</v>
      </c>
      <c r="B548" s="6" t="s">
        <v>40</v>
      </c>
      <c r="C548" s="6" t="str">
        <f t="shared" si="8"/>
        <v>4th Quarter</v>
      </c>
      <c r="D548" s="6">
        <v>1</v>
      </c>
      <c r="E548" s="7">
        <v>45260</v>
      </c>
      <c r="F548" s="7" t="str">
        <f>TEXT(Table1[[#This Row],[Date]],"DD")</f>
        <v>30</v>
      </c>
      <c r="G548" s="7" t="str">
        <f>TEXT(Table1[[#This Row],[Date]],"DDDD")</f>
        <v>Thursday</v>
      </c>
      <c r="H548" s="6" t="s">
        <v>30</v>
      </c>
      <c r="I548" s="6">
        <v>-15300</v>
      </c>
      <c r="J548" s="6" t="s">
        <v>28</v>
      </c>
      <c r="K548" s="6" t="s">
        <v>28</v>
      </c>
      <c r="L548" s="6" t="s">
        <v>17</v>
      </c>
      <c r="M548" s="6" t="str">
        <f>IF(Table1[[#This Row],[Expense subgroup]]="", "Revenue", "")</f>
        <v/>
      </c>
      <c r="N548" s="6" t="str">
        <f>IF(Table1[[#This Row],[Expense subgroup]]&lt;&gt;"", "Expense","")</f>
        <v>Expense</v>
      </c>
    </row>
    <row r="549" spans="1:14" x14ac:dyDescent="0.3">
      <c r="A549" s="6">
        <v>2023</v>
      </c>
      <c r="B549" s="6" t="s">
        <v>40</v>
      </c>
      <c r="C549" s="6" t="str">
        <f t="shared" si="8"/>
        <v>4th Quarter</v>
      </c>
      <c r="D549" s="6">
        <v>1</v>
      </c>
      <c r="E549" s="7">
        <v>45260</v>
      </c>
      <c r="F549" s="7" t="str">
        <f>TEXT(Table1[[#This Row],[Date]],"DD")</f>
        <v>30</v>
      </c>
      <c r="G549" s="7" t="str">
        <f>TEXT(Table1[[#This Row],[Date]],"DDDD")</f>
        <v>Thursday</v>
      </c>
      <c r="H549" s="6" t="s">
        <v>30</v>
      </c>
      <c r="I549" s="6">
        <v>362100</v>
      </c>
      <c r="K549" s="6" t="s">
        <v>11</v>
      </c>
      <c r="L549" s="6" t="s">
        <v>12</v>
      </c>
      <c r="M549" s="6" t="str">
        <f>IF(Table1[[#This Row],[Expense subgroup]]="", "Revenue", "")</f>
        <v>Revenue</v>
      </c>
      <c r="N549" s="6" t="str">
        <f>IF(Table1[[#This Row],[Expense subgroup]]&lt;&gt;"", "Expense","")</f>
        <v/>
      </c>
    </row>
    <row r="550" spans="1:14" x14ac:dyDescent="0.3">
      <c r="A550" s="6">
        <v>2023</v>
      </c>
      <c r="B550" s="6" t="s">
        <v>38</v>
      </c>
      <c r="C550" s="6" t="str">
        <f t="shared" si="8"/>
        <v>3rd Quarter</v>
      </c>
      <c r="D550" s="6">
        <v>1</v>
      </c>
      <c r="E550" s="7">
        <v>45199</v>
      </c>
      <c r="F550" s="7" t="str">
        <f>TEXT(Table1[[#This Row],[Date]],"DD")</f>
        <v>30</v>
      </c>
      <c r="G550" s="7" t="str">
        <f>TEXT(Table1[[#This Row],[Date]],"DDDD")</f>
        <v>Saturday</v>
      </c>
      <c r="H550" s="6" t="s">
        <v>30</v>
      </c>
      <c r="I550" s="6">
        <v>60000</v>
      </c>
      <c r="K550" s="6" t="s">
        <v>13</v>
      </c>
      <c r="L550" s="6" t="s">
        <v>12</v>
      </c>
      <c r="M550" s="6" t="str">
        <f>IF(Table1[[#This Row],[Expense subgroup]]="", "Revenue", "")</f>
        <v>Revenue</v>
      </c>
      <c r="N550" s="6" t="str">
        <f>IF(Table1[[#This Row],[Expense subgroup]]&lt;&gt;"", "Expense","")</f>
        <v/>
      </c>
    </row>
    <row r="551" spans="1:14" x14ac:dyDescent="0.3">
      <c r="A551" s="6">
        <v>2023</v>
      </c>
      <c r="B551" s="6" t="s">
        <v>40</v>
      </c>
      <c r="C551" s="6" t="str">
        <f t="shared" si="8"/>
        <v>4th Quarter</v>
      </c>
      <c r="D551" s="6">
        <v>1</v>
      </c>
      <c r="E551" s="7">
        <v>45260</v>
      </c>
      <c r="F551" s="7" t="str">
        <f>TEXT(Table1[[#This Row],[Date]],"DD")</f>
        <v>30</v>
      </c>
      <c r="G551" s="7" t="str">
        <f>TEXT(Table1[[#This Row],[Date]],"DDDD")</f>
        <v>Thursday</v>
      </c>
      <c r="H551" s="6" t="s">
        <v>30</v>
      </c>
      <c r="I551" s="6">
        <v>40000</v>
      </c>
      <c r="K551" s="6" t="s">
        <v>14</v>
      </c>
      <c r="L551" s="6" t="s">
        <v>12</v>
      </c>
      <c r="M551" s="6" t="str">
        <f>IF(Table1[[#This Row],[Expense subgroup]]="", "Revenue", "")</f>
        <v>Revenue</v>
      </c>
      <c r="N551" s="6" t="str">
        <f>IF(Table1[[#This Row],[Expense subgroup]]&lt;&gt;"", "Expense","")</f>
        <v/>
      </c>
    </row>
    <row r="552" spans="1:14" x14ac:dyDescent="0.3">
      <c r="A552" s="6">
        <v>2023</v>
      </c>
      <c r="B552" s="6" t="s">
        <v>40</v>
      </c>
      <c r="C552" s="6" t="str">
        <f t="shared" si="8"/>
        <v>4th Quarter</v>
      </c>
      <c r="D552" s="6">
        <v>1</v>
      </c>
      <c r="E552" s="7">
        <v>45260</v>
      </c>
      <c r="F552" s="7" t="str">
        <f>TEXT(Table1[[#This Row],[Date]],"DD")</f>
        <v>30</v>
      </c>
      <c r="G552" s="7" t="str">
        <f>TEXT(Table1[[#This Row],[Date]],"DDDD")</f>
        <v>Thursday</v>
      </c>
      <c r="H552" s="6" t="s">
        <v>30</v>
      </c>
      <c r="I552" s="6">
        <v>-20000</v>
      </c>
      <c r="J552" s="6" t="s">
        <v>15</v>
      </c>
      <c r="K552" s="6" t="s">
        <v>16</v>
      </c>
      <c r="L552" s="6" t="s">
        <v>17</v>
      </c>
      <c r="M552" s="6" t="str">
        <f>IF(Table1[[#This Row],[Expense subgroup]]="", "Revenue", "")</f>
        <v/>
      </c>
      <c r="N552" s="6" t="str">
        <f>IF(Table1[[#This Row],[Expense subgroup]]&lt;&gt;"", "Expense","")</f>
        <v>Expense</v>
      </c>
    </row>
    <row r="553" spans="1:14" x14ac:dyDescent="0.3">
      <c r="A553" s="6">
        <v>2023</v>
      </c>
      <c r="B553" s="6" t="s">
        <v>40</v>
      </c>
      <c r="C553" s="6" t="str">
        <f t="shared" si="8"/>
        <v>4th Quarter</v>
      </c>
      <c r="D553" s="6">
        <v>1</v>
      </c>
      <c r="E553" s="7">
        <v>45260</v>
      </c>
      <c r="F553" s="7" t="str">
        <f>TEXT(Table1[[#This Row],[Date]],"DD")</f>
        <v>30</v>
      </c>
      <c r="G553" s="7" t="str">
        <f>TEXT(Table1[[#This Row],[Date]],"DDDD")</f>
        <v>Thursday</v>
      </c>
      <c r="H553" s="6" t="s">
        <v>30</v>
      </c>
      <c r="I553" s="6">
        <v>-40000</v>
      </c>
      <c r="J553" s="6" t="s">
        <v>18</v>
      </c>
      <c r="K553" s="6" t="s">
        <v>16</v>
      </c>
      <c r="L553" s="6" t="s">
        <v>17</v>
      </c>
      <c r="M553" s="6" t="str">
        <f>IF(Table1[[#This Row],[Expense subgroup]]="", "Revenue", "")</f>
        <v/>
      </c>
      <c r="N553" s="6" t="str">
        <f>IF(Table1[[#This Row],[Expense subgroup]]&lt;&gt;"", "Expense","")</f>
        <v>Expense</v>
      </c>
    </row>
    <row r="554" spans="1:14" x14ac:dyDescent="0.3">
      <c r="A554" s="6">
        <v>2023</v>
      </c>
      <c r="B554" s="6" t="s">
        <v>40</v>
      </c>
      <c r="C554" s="6" t="str">
        <f t="shared" si="8"/>
        <v>4th Quarter</v>
      </c>
      <c r="D554" s="6">
        <v>1</v>
      </c>
      <c r="E554" s="7">
        <v>45260</v>
      </c>
      <c r="F554" s="7" t="str">
        <f>TEXT(Table1[[#This Row],[Date]],"DD")</f>
        <v>30</v>
      </c>
      <c r="G554" s="7" t="str">
        <f>TEXT(Table1[[#This Row],[Date]],"DDDD")</f>
        <v>Thursday</v>
      </c>
      <c r="H554" s="6" t="s">
        <v>30</v>
      </c>
      <c r="I554" s="6">
        <v>-30000</v>
      </c>
      <c r="J554" s="6" t="s">
        <v>19</v>
      </c>
      <c r="K554" s="6" t="s">
        <v>16</v>
      </c>
      <c r="L554" s="6" t="s">
        <v>17</v>
      </c>
      <c r="M554" s="6" t="str">
        <f>IF(Table1[[#This Row],[Expense subgroup]]="", "Revenue", "")</f>
        <v/>
      </c>
      <c r="N554" s="6" t="str">
        <f>IF(Table1[[#This Row],[Expense subgroup]]&lt;&gt;"", "Expense","")</f>
        <v>Expense</v>
      </c>
    </row>
    <row r="555" spans="1:14" x14ac:dyDescent="0.3">
      <c r="A555" s="6">
        <v>2023</v>
      </c>
      <c r="B555" s="6" t="s">
        <v>40</v>
      </c>
      <c r="C555" s="6" t="str">
        <f t="shared" si="8"/>
        <v>4th Quarter</v>
      </c>
      <c r="D555" s="6">
        <v>1</v>
      </c>
      <c r="E555" s="7">
        <v>45260</v>
      </c>
      <c r="F555" s="7" t="str">
        <f>TEXT(Table1[[#This Row],[Date]],"DD")</f>
        <v>30</v>
      </c>
      <c r="G555" s="7" t="str">
        <f>TEXT(Table1[[#This Row],[Date]],"DDDD")</f>
        <v>Thursday</v>
      </c>
      <c r="H555" s="6" t="s">
        <v>30</v>
      </c>
      <c r="I555" s="6">
        <v>-45000</v>
      </c>
      <c r="J555" s="6" t="s">
        <v>20</v>
      </c>
      <c r="K555" s="6" t="s">
        <v>16</v>
      </c>
      <c r="L555" s="6" t="s">
        <v>17</v>
      </c>
      <c r="M555" s="6" t="str">
        <f>IF(Table1[[#This Row],[Expense subgroup]]="", "Revenue", "")</f>
        <v/>
      </c>
      <c r="N555" s="6" t="str">
        <f>IF(Table1[[#This Row],[Expense subgroup]]&lt;&gt;"", "Expense","")</f>
        <v>Expense</v>
      </c>
    </row>
    <row r="556" spans="1:14" x14ac:dyDescent="0.3">
      <c r="A556" s="6">
        <v>2023</v>
      </c>
      <c r="B556" s="6" t="s">
        <v>40</v>
      </c>
      <c r="C556" s="6" t="str">
        <f t="shared" si="8"/>
        <v>4th Quarter</v>
      </c>
      <c r="D556" s="6">
        <v>1</v>
      </c>
      <c r="E556" s="7">
        <v>45260</v>
      </c>
      <c r="F556" s="7" t="str">
        <f>TEXT(Table1[[#This Row],[Date]],"DD")</f>
        <v>30</v>
      </c>
      <c r="G556" s="7" t="str">
        <f>TEXT(Table1[[#This Row],[Date]],"DDDD")</f>
        <v>Thursday</v>
      </c>
      <c r="H556" s="6" t="s">
        <v>30</v>
      </c>
      <c r="I556" s="6">
        <v>-5000</v>
      </c>
      <c r="J556" s="6" t="s">
        <v>21</v>
      </c>
      <c r="K556" s="6" t="s">
        <v>16</v>
      </c>
      <c r="L556" s="6" t="s">
        <v>17</v>
      </c>
      <c r="M556" s="6" t="str">
        <f>IF(Table1[[#This Row],[Expense subgroup]]="", "Revenue", "")</f>
        <v/>
      </c>
      <c r="N556" s="6" t="str">
        <f>IF(Table1[[#This Row],[Expense subgroup]]&lt;&gt;"", "Expense","")</f>
        <v>Expense</v>
      </c>
    </row>
    <row r="557" spans="1:14" x14ac:dyDescent="0.3">
      <c r="A557" s="6">
        <v>2023</v>
      </c>
      <c r="B557" s="6" t="s">
        <v>40</v>
      </c>
      <c r="C557" s="6" t="str">
        <f t="shared" si="8"/>
        <v>4th Quarter</v>
      </c>
      <c r="D557" s="6">
        <v>1</v>
      </c>
      <c r="E557" s="7">
        <v>45260</v>
      </c>
      <c r="F557" s="7" t="str">
        <f>TEXT(Table1[[#This Row],[Date]],"DD")</f>
        <v>30</v>
      </c>
      <c r="G557" s="7" t="str">
        <f>TEXT(Table1[[#This Row],[Date]],"DDDD")</f>
        <v>Thursday</v>
      </c>
      <c r="H557" s="6" t="s">
        <v>30</v>
      </c>
      <c r="I557" s="6">
        <v>-4000</v>
      </c>
      <c r="J557" s="6" t="s">
        <v>22</v>
      </c>
      <c r="K557" s="6" t="s">
        <v>16</v>
      </c>
      <c r="L557" s="6" t="s">
        <v>17</v>
      </c>
      <c r="M557" s="6" t="str">
        <f>IF(Table1[[#This Row],[Expense subgroup]]="", "Revenue", "")</f>
        <v/>
      </c>
      <c r="N557" s="6" t="str">
        <f>IF(Table1[[#This Row],[Expense subgroup]]&lt;&gt;"", "Expense","")</f>
        <v>Expense</v>
      </c>
    </row>
    <row r="558" spans="1:14" x14ac:dyDescent="0.3">
      <c r="A558" s="6">
        <v>2023</v>
      </c>
      <c r="B558" s="6" t="s">
        <v>40</v>
      </c>
      <c r="C558" s="6" t="str">
        <f t="shared" si="8"/>
        <v>4th Quarter</v>
      </c>
      <c r="D558" s="6">
        <v>1</v>
      </c>
      <c r="E558" s="7">
        <v>45260</v>
      </c>
      <c r="F558" s="7" t="str">
        <f>TEXT(Table1[[#This Row],[Date]],"DD")</f>
        <v>30</v>
      </c>
      <c r="G558" s="7" t="str">
        <f>TEXT(Table1[[#This Row],[Date]],"DDDD")</f>
        <v>Thursday</v>
      </c>
      <c r="H558" s="6" t="s">
        <v>30</v>
      </c>
      <c r="I558" s="6">
        <v>-30000</v>
      </c>
      <c r="J558" s="6" t="s">
        <v>23</v>
      </c>
      <c r="K558" s="6" t="s">
        <v>24</v>
      </c>
      <c r="L558" s="6" t="s">
        <v>17</v>
      </c>
      <c r="M558" s="6" t="str">
        <f>IF(Table1[[#This Row],[Expense subgroup]]="", "Revenue", "")</f>
        <v/>
      </c>
      <c r="N558" s="6" t="str">
        <f>IF(Table1[[#This Row],[Expense subgroup]]&lt;&gt;"", "Expense","")</f>
        <v>Expense</v>
      </c>
    </row>
    <row r="559" spans="1:14" x14ac:dyDescent="0.3">
      <c r="A559" s="6">
        <v>2023</v>
      </c>
      <c r="B559" s="6" t="s">
        <v>40</v>
      </c>
      <c r="C559" s="6" t="str">
        <f t="shared" si="8"/>
        <v>4th Quarter</v>
      </c>
      <c r="D559" s="6">
        <v>1</v>
      </c>
      <c r="E559" s="7">
        <v>45260</v>
      </c>
      <c r="F559" s="7" t="str">
        <f>TEXT(Table1[[#This Row],[Date]],"DD")</f>
        <v>30</v>
      </c>
      <c r="G559" s="7" t="str">
        <f>TEXT(Table1[[#This Row],[Date]],"DDDD")</f>
        <v>Thursday</v>
      </c>
      <c r="H559" s="6" t="s">
        <v>30</v>
      </c>
      <c r="I559" s="6">
        <v>-3000</v>
      </c>
      <c r="J559" s="6" t="s">
        <v>25</v>
      </c>
      <c r="K559" s="6" t="s">
        <v>24</v>
      </c>
      <c r="L559" s="6" t="s">
        <v>17</v>
      </c>
      <c r="M559" s="6" t="str">
        <f>IF(Table1[[#This Row],[Expense subgroup]]="", "Revenue", "")</f>
        <v/>
      </c>
      <c r="N559" s="6" t="str">
        <f>IF(Table1[[#This Row],[Expense subgroup]]&lt;&gt;"", "Expense","")</f>
        <v>Expense</v>
      </c>
    </row>
    <row r="560" spans="1:14" x14ac:dyDescent="0.3">
      <c r="A560" s="6">
        <v>2023</v>
      </c>
      <c r="B560" s="6" t="s">
        <v>40</v>
      </c>
      <c r="C560" s="6" t="str">
        <f t="shared" si="8"/>
        <v>4th Quarter</v>
      </c>
      <c r="D560" s="6">
        <v>1</v>
      </c>
      <c r="E560" s="7">
        <v>45260</v>
      </c>
      <c r="F560" s="7" t="str">
        <f>TEXT(Table1[[#This Row],[Date]],"DD")</f>
        <v>30</v>
      </c>
      <c r="G560" s="7" t="str">
        <f>TEXT(Table1[[#This Row],[Date]],"DDDD")</f>
        <v>Thursday</v>
      </c>
      <c r="H560" s="6" t="s">
        <v>30</v>
      </c>
      <c r="I560" s="6">
        <v>-3000</v>
      </c>
      <c r="J560" s="6" t="s">
        <v>26</v>
      </c>
      <c r="K560" s="6" t="s">
        <v>24</v>
      </c>
      <c r="L560" s="6" t="s">
        <v>17</v>
      </c>
      <c r="M560" s="6" t="str">
        <f>IF(Table1[[#This Row],[Expense subgroup]]="", "Revenue", "")</f>
        <v/>
      </c>
      <c r="N560" s="6" t="str">
        <f>IF(Table1[[#This Row],[Expense subgroup]]&lt;&gt;"", "Expense","")</f>
        <v>Expense</v>
      </c>
    </row>
    <row r="561" spans="1:14" x14ac:dyDescent="0.3">
      <c r="A561" s="6">
        <v>2023</v>
      </c>
      <c r="B561" s="6" t="s">
        <v>40</v>
      </c>
      <c r="C561" s="6" t="str">
        <f t="shared" si="8"/>
        <v>4th Quarter</v>
      </c>
      <c r="D561" s="6">
        <v>1</v>
      </c>
      <c r="E561" s="7">
        <v>45260</v>
      </c>
      <c r="F561" s="7" t="str">
        <f>TEXT(Table1[[#This Row],[Date]],"DD")</f>
        <v>30</v>
      </c>
      <c r="G561" s="7" t="str">
        <f>TEXT(Table1[[#This Row],[Date]],"DDDD")</f>
        <v>Thursday</v>
      </c>
      <c r="H561" s="6" t="s">
        <v>30</v>
      </c>
      <c r="I561" s="6">
        <v>-7000</v>
      </c>
      <c r="J561" s="6" t="s">
        <v>11</v>
      </c>
      <c r="K561" s="6" t="s">
        <v>24</v>
      </c>
      <c r="L561" s="6" t="s">
        <v>17</v>
      </c>
      <c r="M561" s="6" t="str">
        <f>IF(Table1[[#This Row],[Expense subgroup]]="", "Revenue", "")</f>
        <v/>
      </c>
      <c r="N561" s="6" t="str">
        <f>IF(Table1[[#This Row],[Expense subgroup]]&lt;&gt;"", "Expense","")</f>
        <v>Expense</v>
      </c>
    </row>
    <row r="562" spans="1:14" x14ac:dyDescent="0.3">
      <c r="A562" s="6">
        <v>2023</v>
      </c>
      <c r="B562" s="6" t="s">
        <v>40</v>
      </c>
      <c r="C562" s="6" t="str">
        <f t="shared" si="8"/>
        <v>4th Quarter</v>
      </c>
      <c r="D562" s="6">
        <v>1</v>
      </c>
      <c r="E562" s="7">
        <v>45260</v>
      </c>
      <c r="F562" s="7" t="str">
        <f>TEXT(Table1[[#This Row],[Date]],"DD")</f>
        <v>30</v>
      </c>
      <c r="G562" s="7" t="str">
        <f>TEXT(Table1[[#This Row],[Date]],"DDDD")</f>
        <v>Thursday</v>
      </c>
      <c r="H562" s="6" t="s">
        <v>30</v>
      </c>
      <c r="I562" s="6">
        <v>-110000</v>
      </c>
      <c r="J562" s="6" t="s">
        <v>27</v>
      </c>
      <c r="K562" s="6" t="s">
        <v>24</v>
      </c>
      <c r="L562" s="6" t="s">
        <v>17</v>
      </c>
      <c r="M562" s="6" t="str">
        <f>IF(Table1[[#This Row],[Expense subgroup]]="", "Revenue", "")</f>
        <v/>
      </c>
      <c r="N562" s="6" t="str">
        <f>IF(Table1[[#This Row],[Expense subgroup]]&lt;&gt;"", "Expense","")</f>
        <v>Expense</v>
      </c>
    </row>
    <row r="563" spans="1:14" x14ac:dyDescent="0.3">
      <c r="A563" s="6">
        <v>2023</v>
      </c>
      <c r="B563" s="6" t="s">
        <v>40</v>
      </c>
      <c r="C563" s="6" t="str">
        <f t="shared" si="8"/>
        <v>4th Quarter</v>
      </c>
      <c r="D563" s="6">
        <v>1</v>
      </c>
      <c r="E563" s="7">
        <v>45260</v>
      </c>
      <c r="F563" s="7" t="str">
        <f>TEXT(Table1[[#This Row],[Date]],"DD")</f>
        <v>30</v>
      </c>
      <c r="G563" s="7" t="str">
        <f>TEXT(Table1[[#This Row],[Date]],"DDDD")</f>
        <v>Thursday</v>
      </c>
      <c r="H563" s="6" t="s">
        <v>30</v>
      </c>
      <c r="I563" s="6">
        <v>-7000</v>
      </c>
      <c r="J563" s="6" t="s">
        <v>22</v>
      </c>
      <c r="K563" s="6" t="s">
        <v>24</v>
      </c>
      <c r="L563" s="6" t="s">
        <v>17</v>
      </c>
      <c r="M563" s="6" t="str">
        <f>IF(Table1[[#This Row],[Expense subgroup]]="", "Revenue", "")</f>
        <v/>
      </c>
      <c r="N563" s="6" t="str">
        <f>IF(Table1[[#This Row],[Expense subgroup]]&lt;&gt;"", "Expense","")</f>
        <v>Expense</v>
      </c>
    </row>
    <row r="564" spans="1:14" x14ac:dyDescent="0.3">
      <c r="A564" s="6">
        <v>2023</v>
      </c>
      <c r="B564" s="6" t="s">
        <v>39</v>
      </c>
      <c r="C564" s="6" t="str">
        <f t="shared" si="8"/>
        <v>4th Quarter</v>
      </c>
      <c r="D564" s="6">
        <v>1</v>
      </c>
      <c r="E564" s="7">
        <v>45230</v>
      </c>
      <c r="F564" s="7" t="str">
        <f>TEXT(Table1[[#This Row],[Date]],"DD")</f>
        <v>31</v>
      </c>
      <c r="G564" s="7" t="str">
        <f>TEXT(Table1[[#This Row],[Date]],"DDDD")</f>
        <v>Tuesday</v>
      </c>
      <c r="H564" s="6" t="s">
        <v>30</v>
      </c>
      <c r="I564" s="6">
        <v>72000</v>
      </c>
      <c r="K564" s="6" t="s">
        <v>13</v>
      </c>
      <c r="L564" s="6" t="s">
        <v>12</v>
      </c>
      <c r="M564" s="6" t="str">
        <f>IF(Table1[[#This Row],[Expense subgroup]]="", "Revenue", "")</f>
        <v>Revenue</v>
      </c>
      <c r="N564" s="6" t="str">
        <f>IF(Table1[[#This Row],[Expense subgroup]]&lt;&gt;"", "Expense","")</f>
        <v/>
      </c>
    </row>
    <row r="565" spans="1:14" x14ac:dyDescent="0.3">
      <c r="A565" s="6">
        <v>2023</v>
      </c>
      <c r="B565" s="6" t="s">
        <v>40</v>
      </c>
      <c r="C565" s="6" t="str">
        <f t="shared" si="8"/>
        <v>4th Quarter</v>
      </c>
      <c r="D565" s="6">
        <v>1</v>
      </c>
      <c r="E565" s="7">
        <v>45260</v>
      </c>
      <c r="F565" s="7" t="str">
        <f>TEXT(Table1[[#This Row],[Date]],"DD")</f>
        <v>30</v>
      </c>
      <c r="G565" s="7" t="str">
        <f>TEXT(Table1[[#This Row],[Date]],"DDDD")</f>
        <v>Thursday</v>
      </c>
      <c r="H565" s="6" t="s">
        <v>30</v>
      </c>
      <c r="I565" s="6">
        <v>72000</v>
      </c>
      <c r="K565" s="6" t="s">
        <v>13</v>
      </c>
      <c r="L565" s="6" t="s">
        <v>12</v>
      </c>
      <c r="M565" s="6" t="str">
        <f>IF(Table1[[#This Row],[Expense subgroup]]="", "Revenue", "")</f>
        <v>Revenue</v>
      </c>
      <c r="N565" s="6" t="str">
        <f>IF(Table1[[#This Row],[Expense subgroup]]&lt;&gt;"", "Expense","")</f>
        <v/>
      </c>
    </row>
    <row r="566" spans="1:14" x14ac:dyDescent="0.3">
      <c r="A566" s="6">
        <v>2023</v>
      </c>
      <c r="B566" s="6" t="s">
        <v>41</v>
      </c>
      <c r="C566" s="6" t="str">
        <f t="shared" si="8"/>
        <v>4th Quarter</v>
      </c>
      <c r="D566" s="6">
        <v>1</v>
      </c>
      <c r="E566" s="7">
        <v>45291</v>
      </c>
      <c r="F566" s="7" t="str">
        <f>TEXT(Table1[[#This Row],[Date]],"DD")</f>
        <v>31</v>
      </c>
      <c r="G566" s="7" t="str">
        <f>TEXT(Table1[[#This Row],[Date]],"DDDD")</f>
        <v>Sunday</v>
      </c>
      <c r="H566" s="6" t="s">
        <v>30</v>
      </c>
      <c r="I566" s="6">
        <v>-36700</v>
      </c>
      <c r="J566" s="6" t="s">
        <v>28</v>
      </c>
      <c r="K566" s="6" t="s">
        <v>28</v>
      </c>
      <c r="L566" s="6" t="s">
        <v>17</v>
      </c>
      <c r="M566" s="6" t="str">
        <f>IF(Table1[[#This Row],[Expense subgroup]]="", "Revenue", "")</f>
        <v/>
      </c>
      <c r="N566" s="6" t="str">
        <f>IF(Table1[[#This Row],[Expense subgroup]]&lt;&gt;"", "Expense","")</f>
        <v>Expense</v>
      </c>
    </row>
    <row r="567" spans="1:14" x14ac:dyDescent="0.3">
      <c r="A567" s="6">
        <v>2023</v>
      </c>
      <c r="B567" s="6" t="s">
        <v>41</v>
      </c>
      <c r="C567" s="6" t="str">
        <f t="shared" si="8"/>
        <v>4th Quarter</v>
      </c>
      <c r="D567" s="6">
        <v>1</v>
      </c>
      <c r="E567" s="7">
        <v>45291</v>
      </c>
      <c r="F567" s="7" t="str">
        <f>TEXT(Table1[[#This Row],[Date]],"DD")</f>
        <v>31</v>
      </c>
      <c r="G567" s="7" t="str">
        <f>TEXT(Table1[[#This Row],[Date]],"DDDD")</f>
        <v>Sunday</v>
      </c>
      <c r="H567" s="6" t="s">
        <v>30</v>
      </c>
      <c r="I567" s="6">
        <v>471750</v>
      </c>
      <c r="K567" s="6" t="s">
        <v>11</v>
      </c>
      <c r="L567" s="6" t="s">
        <v>12</v>
      </c>
      <c r="M567" s="6" t="str">
        <f>IF(Table1[[#This Row],[Expense subgroup]]="", "Revenue", "")</f>
        <v>Revenue</v>
      </c>
      <c r="N567" s="6" t="str">
        <f>IF(Table1[[#This Row],[Expense subgroup]]&lt;&gt;"", "Expense","")</f>
        <v/>
      </c>
    </row>
    <row r="568" spans="1:14" x14ac:dyDescent="0.3">
      <c r="A568" s="6">
        <v>2023</v>
      </c>
      <c r="B568" s="6" t="s">
        <v>41</v>
      </c>
      <c r="C568" s="6" t="str">
        <f t="shared" si="8"/>
        <v>4th Quarter</v>
      </c>
      <c r="D568" s="6">
        <v>1</v>
      </c>
      <c r="E568" s="7">
        <v>45291</v>
      </c>
      <c r="F568" s="7" t="str">
        <f>TEXT(Table1[[#This Row],[Date]],"DD")</f>
        <v>31</v>
      </c>
      <c r="G568" s="7" t="str">
        <f>TEXT(Table1[[#This Row],[Date]],"DDDD")</f>
        <v>Sunday</v>
      </c>
      <c r="H568" s="6" t="s">
        <v>30</v>
      </c>
      <c r="I568" s="6">
        <v>126000</v>
      </c>
      <c r="K568" s="6" t="s">
        <v>13</v>
      </c>
      <c r="L568" s="6" t="s">
        <v>12</v>
      </c>
      <c r="M568" s="6" t="str">
        <f>IF(Table1[[#This Row],[Expense subgroup]]="", "Revenue", "")</f>
        <v>Revenue</v>
      </c>
      <c r="N568" s="6" t="str">
        <f>IF(Table1[[#This Row],[Expense subgroup]]&lt;&gt;"", "Expense","")</f>
        <v/>
      </c>
    </row>
    <row r="569" spans="1:14" x14ac:dyDescent="0.3">
      <c r="A569" s="6">
        <v>2023</v>
      </c>
      <c r="B569" s="6" t="s">
        <v>41</v>
      </c>
      <c r="C569" s="6" t="str">
        <f t="shared" si="8"/>
        <v>4th Quarter</v>
      </c>
      <c r="D569" s="6">
        <v>1</v>
      </c>
      <c r="E569" s="7">
        <v>45291</v>
      </c>
      <c r="F569" s="7" t="str">
        <f>TEXT(Table1[[#This Row],[Date]],"DD")</f>
        <v>31</v>
      </c>
      <c r="G569" s="7" t="str">
        <f>TEXT(Table1[[#This Row],[Date]],"DDDD")</f>
        <v>Sunday</v>
      </c>
      <c r="H569" s="6" t="s">
        <v>30</v>
      </c>
      <c r="I569" s="6">
        <v>60000</v>
      </c>
      <c r="K569" s="6" t="s">
        <v>14</v>
      </c>
      <c r="L569" s="6" t="s">
        <v>12</v>
      </c>
      <c r="M569" s="6" t="str">
        <f>IF(Table1[[#This Row],[Expense subgroup]]="", "Revenue", "")</f>
        <v>Revenue</v>
      </c>
      <c r="N569" s="6" t="str">
        <f>IF(Table1[[#This Row],[Expense subgroup]]&lt;&gt;"", "Expense","")</f>
        <v/>
      </c>
    </row>
    <row r="570" spans="1:14" x14ac:dyDescent="0.3">
      <c r="A570" s="6">
        <v>2023</v>
      </c>
      <c r="B570" s="6" t="s">
        <v>41</v>
      </c>
      <c r="C570" s="6" t="str">
        <f t="shared" si="8"/>
        <v>4th Quarter</v>
      </c>
      <c r="D570" s="6">
        <v>1</v>
      </c>
      <c r="E570" s="7">
        <v>45291</v>
      </c>
      <c r="F570" s="7" t="str">
        <f>TEXT(Table1[[#This Row],[Date]],"DD")</f>
        <v>31</v>
      </c>
      <c r="G570" s="7" t="str">
        <f>TEXT(Table1[[#This Row],[Date]],"DDDD")</f>
        <v>Sunday</v>
      </c>
      <c r="H570" s="6" t="s">
        <v>30</v>
      </c>
      <c r="I570" s="6">
        <v>-20000</v>
      </c>
      <c r="J570" s="6" t="s">
        <v>15</v>
      </c>
      <c r="K570" s="6" t="s">
        <v>16</v>
      </c>
      <c r="L570" s="6" t="s">
        <v>17</v>
      </c>
      <c r="M570" s="6" t="str">
        <f>IF(Table1[[#This Row],[Expense subgroup]]="", "Revenue", "")</f>
        <v/>
      </c>
      <c r="N570" s="6" t="str">
        <f>IF(Table1[[#This Row],[Expense subgroup]]&lt;&gt;"", "Expense","")</f>
        <v>Expense</v>
      </c>
    </row>
    <row r="571" spans="1:14" x14ac:dyDescent="0.3">
      <c r="A571" s="6">
        <v>2023</v>
      </c>
      <c r="B571" s="6" t="s">
        <v>41</v>
      </c>
      <c r="C571" s="6" t="str">
        <f t="shared" si="8"/>
        <v>4th Quarter</v>
      </c>
      <c r="D571" s="6">
        <v>1</v>
      </c>
      <c r="E571" s="7">
        <v>45291</v>
      </c>
      <c r="F571" s="7" t="str">
        <f>TEXT(Table1[[#This Row],[Date]],"DD")</f>
        <v>31</v>
      </c>
      <c r="G571" s="7" t="str">
        <f>TEXT(Table1[[#This Row],[Date]],"DDDD")</f>
        <v>Sunday</v>
      </c>
      <c r="H571" s="6" t="s">
        <v>30</v>
      </c>
      <c r="I571" s="6">
        <v>-40000</v>
      </c>
      <c r="J571" s="6" t="s">
        <v>18</v>
      </c>
      <c r="K571" s="6" t="s">
        <v>16</v>
      </c>
      <c r="L571" s="6" t="s">
        <v>17</v>
      </c>
      <c r="M571" s="6" t="str">
        <f>IF(Table1[[#This Row],[Expense subgroup]]="", "Revenue", "")</f>
        <v/>
      </c>
      <c r="N571" s="6" t="str">
        <f>IF(Table1[[#This Row],[Expense subgroup]]&lt;&gt;"", "Expense","")</f>
        <v>Expense</v>
      </c>
    </row>
    <row r="572" spans="1:14" x14ac:dyDescent="0.3">
      <c r="A572" s="6">
        <v>2023</v>
      </c>
      <c r="B572" s="6" t="s">
        <v>41</v>
      </c>
      <c r="C572" s="6" t="str">
        <f t="shared" si="8"/>
        <v>4th Quarter</v>
      </c>
      <c r="D572" s="6">
        <v>1</v>
      </c>
      <c r="E572" s="7">
        <v>45291</v>
      </c>
      <c r="F572" s="7" t="str">
        <f>TEXT(Table1[[#This Row],[Date]],"DD")</f>
        <v>31</v>
      </c>
      <c r="G572" s="7" t="str">
        <f>TEXT(Table1[[#This Row],[Date]],"DDDD")</f>
        <v>Sunday</v>
      </c>
      <c r="H572" s="6" t="s">
        <v>30</v>
      </c>
      <c r="I572" s="6">
        <v>-40000</v>
      </c>
      <c r="J572" s="6" t="s">
        <v>19</v>
      </c>
      <c r="K572" s="6" t="s">
        <v>16</v>
      </c>
      <c r="L572" s="6" t="s">
        <v>17</v>
      </c>
      <c r="M572" s="6" t="str">
        <f>IF(Table1[[#This Row],[Expense subgroup]]="", "Revenue", "")</f>
        <v/>
      </c>
      <c r="N572" s="6" t="str">
        <f>IF(Table1[[#This Row],[Expense subgroup]]&lt;&gt;"", "Expense","")</f>
        <v>Expense</v>
      </c>
    </row>
    <row r="573" spans="1:14" x14ac:dyDescent="0.3">
      <c r="A573" s="6">
        <v>2023</v>
      </c>
      <c r="B573" s="6" t="s">
        <v>41</v>
      </c>
      <c r="C573" s="6" t="str">
        <f t="shared" si="8"/>
        <v>4th Quarter</v>
      </c>
      <c r="D573" s="6">
        <v>1</v>
      </c>
      <c r="E573" s="7">
        <v>45291</v>
      </c>
      <c r="F573" s="7" t="str">
        <f>TEXT(Table1[[#This Row],[Date]],"DD")</f>
        <v>31</v>
      </c>
      <c r="G573" s="7" t="str">
        <f>TEXT(Table1[[#This Row],[Date]],"DDDD")</f>
        <v>Sunday</v>
      </c>
      <c r="H573" s="6" t="s">
        <v>30</v>
      </c>
      <c r="I573" s="6">
        <v>-50000</v>
      </c>
      <c r="J573" s="6" t="s">
        <v>20</v>
      </c>
      <c r="K573" s="6" t="s">
        <v>16</v>
      </c>
      <c r="L573" s="6" t="s">
        <v>17</v>
      </c>
      <c r="M573" s="6" t="str">
        <f>IF(Table1[[#This Row],[Expense subgroup]]="", "Revenue", "")</f>
        <v/>
      </c>
      <c r="N573" s="6" t="str">
        <f>IF(Table1[[#This Row],[Expense subgroup]]&lt;&gt;"", "Expense","")</f>
        <v>Expense</v>
      </c>
    </row>
    <row r="574" spans="1:14" x14ac:dyDescent="0.3">
      <c r="A574" s="6">
        <v>2023</v>
      </c>
      <c r="B574" s="6" t="s">
        <v>41</v>
      </c>
      <c r="C574" s="6" t="str">
        <f t="shared" si="8"/>
        <v>4th Quarter</v>
      </c>
      <c r="D574" s="6">
        <v>1</v>
      </c>
      <c r="E574" s="7">
        <v>45291</v>
      </c>
      <c r="F574" s="7" t="str">
        <f>TEXT(Table1[[#This Row],[Date]],"DD")</f>
        <v>31</v>
      </c>
      <c r="G574" s="7" t="str">
        <f>TEXT(Table1[[#This Row],[Date]],"DDDD")</f>
        <v>Sunday</v>
      </c>
      <c r="H574" s="6" t="s">
        <v>30</v>
      </c>
      <c r="I574" s="6">
        <v>-5000</v>
      </c>
      <c r="J574" s="6" t="s">
        <v>21</v>
      </c>
      <c r="K574" s="6" t="s">
        <v>16</v>
      </c>
      <c r="L574" s="6" t="s">
        <v>17</v>
      </c>
      <c r="M574" s="6" t="str">
        <f>IF(Table1[[#This Row],[Expense subgroup]]="", "Revenue", "")</f>
        <v/>
      </c>
      <c r="N574" s="6" t="str">
        <f>IF(Table1[[#This Row],[Expense subgroup]]&lt;&gt;"", "Expense","")</f>
        <v>Expense</v>
      </c>
    </row>
    <row r="575" spans="1:14" x14ac:dyDescent="0.3">
      <c r="A575" s="6">
        <v>2023</v>
      </c>
      <c r="B575" s="6" t="s">
        <v>41</v>
      </c>
      <c r="C575" s="6" t="str">
        <f t="shared" si="8"/>
        <v>4th Quarter</v>
      </c>
      <c r="D575" s="6">
        <v>1</v>
      </c>
      <c r="E575" s="7">
        <v>45291</v>
      </c>
      <c r="F575" s="7" t="str">
        <f>TEXT(Table1[[#This Row],[Date]],"DD")</f>
        <v>31</v>
      </c>
      <c r="G575" s="7" t="str">
        <f>TEXT(Table1[[#This Row],[Date]],"DDDD")</f>
        <v>Sunday</v>
      </c>
      <c r="H575" s="6" t="s">
        <v>30</v>
      </c>
      <c r="I575" s="6">
        <v>-8000</v>
      </c>
      <c r="J575" s="6" t="s">
        <v>22</v>
      </c>
      <c r="K575" s="6" t="s">
        <v>16</v>
      </c>
      <c r="L575" s="6" t="s">
        <v>17</v>
      </c>
      <c r="M575" s="6" t="str">
        <f>IF(Table1[[#This Row],[Expense subgroup]]="", "Revenue", "")</f>
        <v/>
      </c>
      <c r="N575" s="6" t="str">
        <f>IF(Table1[[#This Row],[Expense subgroup]]&lt;&gt;"", "Expense","")</f>
        <v>Expense</v>
      </c>
    </row>
    <row r="576" spans="1:14" x14ac:dyDescent="0.3">
      <c r="A576" s="6">
        <v>2023</v>
      </c>
      <c r="B576" s="6" t="s">
        <v>41</v>
      </c>
      <c r="C576" s="6" t="str">
        <f t="shared" si="8"/>
        <v>4th Quarter</v>
      </c>
      <c r="D576" s="6">
        <v>1</v>
      </c>
      <c r="E576" s="7">
        <v>45291</v>
      </c>
      <c r="F576" s="7" t="str">
        <f>TEXT(Table1[[#This Row],[Date]],"DD")</f>
        <v>31</v>
      </c>
      <c r="G576" s="7" t="str">
        <f>TEXT(Table1[[#This Row],[Date]],"DDDD")</f>
        <v>Sunday</v>
      </c>
      <c r="H576" s="6" t="s">
        <v>30</v>
      </c>
      <c r="I576" s="6">
        <v>-30000</v>
      </c>
      <c r="J576" s="6" t="s">
        <v>23</v>
      </c>
      <c r="K576" s="6" t="s">
        <v>24</v>
      </c>
      <c r="L576" s="6" t="s">
        <v>17</v>
      </c>
      <c r="M576" s="6" t="str">
        <f>IF(Table1[[#This Row],[Expense subgroup]]="", "Revenue", "")</f>
        <v/>
      </c>
      <c r="N576" s="6" t="str">
        <f>IF(Table1[[#This Row],[Expense subgroup]]&lt;&gt;"", "Expense","")</f>
        <v>Expense</v>
      </c>
    </row>
    <row r="577" spans="1:14" x14ac:dyDescent="0.3">
      <c r="A577" s="6">
        <v>2023</v>
      </c>
      <c r="B577" s="6" t="s">
        <v>41</v>
      </c>
      <c r="C577" s="6" t="str">
        <f t="shared" si="8"/>
        <v>4th Quarter</v>
      </c>
      <c r="D577" s="6">
        <v>1</v>
      </c>
      <c r="E577" s="7">
        <v>45291</v>
      </c>
      <c r="F577" s="7" t="str">
        <f>TEXT(Table1[[#This Row],[Date]],"DD")</f>
        <v>31</v>
      </c>
      <c r="G577" s="7" t="str">
        <f>TEXT(Table1[[#This Row],[Date]],"DDDD")</f>
        <v>Sunday</v>
      </c>
      <c r="H577" s="6" t="s">
        <v>30</v>
      </c>
      <c r="I577" s="6">
        <v>-4000</v>
      </c>
      <c r="J577" s="6" t="s">
        <v>25</v>
      </c>
      <c r="K577" s="6" t="s">
        <v>24</v>
      </c>
      <c r="L577" s="6" t="s">
        <v>17</v>
      </c>
      <c r="M577" s="6" t="str">
        <f>IF(Table1[[#This Row],[Expense subgroup]]="", "Revenue", "")</f>
        <v/>
      </c>
      <c r="N577" s="6" t="str">
        <f>IF(Table1[[#This Row],[Expense subgroup]]&lt;&gt;"", "Expense","")</f>
        <v>Expense</v>
      </c>
    </row>
    <row r="578" spans="1:14" x14ac:dyDescent="0.3">
      <c r="A578" s="6">
        <v>2023</v>
      </c>
      <c r="B578" s="6" t="s">
        <v>41</v>
      </c>
      <c r="C578" s="6" t="str">
        <f t="shared" si="8"/>
        <v>4th Quarter</v>
      </c>
      <c r="D578" s="6">
        <v>1</v>
      </c>
      <c r="E578" s="7">
        <v>45291</v>
      </c>
      <c r="F578" s="7" t="str">
        <f>TEXT(Table1[[#This Row],[Date]],"DD")</f>
        <v>31</v>
      </c>
      <c r="G578" s="7" t="str">
        <f>TEXT(Table1[[#This Row],[Date]],"DDDD")</f>
        <v>Sunday</v>
      </c>
      <c r="H578" s="6" t="s">
        <v>30</v>
      </c>
      <c r="I578" s="6">
        <v>-7000</v>
      </c>
      <c r="J578" s="6" t="s">
        <v>26</v>
      </c>
      <c r="K578" s="6" t="s">
        <v>24</v>
      </c>
      <c r="L578" s="6" t="s">
        <v>17</v>
      </c>
      <c r="M578" s="6" t="str">
        <f>IF(Table1[[#This Row],[Expense subgroup]]="", "Revenue", "")</f>
        <v/>
      </c>
      <c r="N578" s="6" t="str">
        <f>IF(Table1[[#This Row],[Expense subgroup]]&lt;&gt;"", "Expense","")</f>
        <v>Expense</v>
      </c>
    </row>
    <row r="579" spans="1:14" x14ac:dyDescent="0.3">
      <c r="A579" s="6">
        <v>2023</v>
      </c>
      <c r="B579" s="6" t="s">
        <v>41</v>
      </c>
      <c r="C579" s="6" t="str">
        <f t="shared" ref="C579:C581" si="9">IF(B579="January","1st Quarter",IF(B579="February","1st Quarter",IF(B579="March","1st Quarter",IF(B579="April","2nd Quarter",IF(B579="May","2nd Quarter",IF(B579="June","2nd Quarter",IF(B579="July","3rd Quarter",IF(B579= "August","3rd Quarter",IF(B579="September","3rd Quarter", IF(B579="October","4th Quarter",IF(B579="November","4th Quarter",IF(B579="December","4th Quarter"))))))))))))</f>
        <v>4th Quarter</v>
      </c>
      <c r="D579" s="6">
        <v>1</v>
      </c>
      <c r="E579" s="7">
        <v>45291</v>
      </c>
      <c r="F579" s="7" t="str">
        <f>TEXT(Table1[[#This Row],[Date]],"DD")</f>
        <v>31</v>
      </c>
      <c r="G579" s="7" t="str">
        <f>TEXT(Table1[[#This Row],[Date]],"DDDD")</f>
        <v>Sunday</v>
      </c>
      <c r="H579" s="6" t="s">
        <v>30</v>
      </c>
      <c r="I579" s="6">
        <v>-9000</v>
      </c>
      <c r="J579" s="6" t="s">
        <v>11</v>
      </c>
      <c r="K579" s="6" t="s">
        <v>24</v>
      </c>
      <c r="L579" s="6" t="s">
        <v>17</v>
      </c>
      <c r="M579" s="6" t="str">
        <f>IF(Table1[[#This Row],[Expense subgroup]]="", "Revenue", "")</f>
        <v/>
      </c>
      <c r="N579" s="6" t="str">
        <f>IF(Table1[[#This Row],[Expense subgroup]]&lt;&gt;"", "Expense","")</f>
        <v>Expense</v>
      </c>
    </row>
    <row r="580" spans="1:14" x14ac:dyDescent="0.3">
      <c r="A580" s="6">
        <v>2023</v>
      </c>
      <c r="B580" s="6" t="s">
        <v>41</v>
      </c>
      <c r="C580" s="6" t="str">
        <f t="shared" si="9"/>
        <v>4th Quarter</v>
      </c>
      <c r="D580" s="6">
        <v>1</v>
      </c>
      <c r="E580" s="7">
        <v>45291</v>
      </c>
      <c r="F580" s="7" t="str">
        <f>TEXT(Table1[[#This Row],[Date]],"DD")</f>
        <v>31</v>
      </c>
      <c r="G580" s="7" t="str">
        <f>TEXT(Table1[[#This Row],[Date]],"DDDD")</f>
        <v>Sunday</v>
      </c>
      <c r="H580" s="6" t="s">
        <v>30</v>
      </c>
      <c r="I580" s="6">
        <v>-110000</v>
      </c>
      <c r="J580" s="6" t="s">
        <v>27</v>
      </c>
      <c r="K580" s="6" t="s">
        <v>24</v>
      </c>
      <c r="L580" s="6" t="s">
        <v>17</v>
      </c>
      <c r="M580" s="6" t="str">
        <f>IF(Table1[[#This Row],[Expense subgroup]]="", "Revenue", "")</f>
        <v/>
      </c>
      <c r="N580" s="6" t="str">
        <f>IF(Table1[[#This Row],[Expense subgroup]]&lt;&gt;"", "Expense","")</f>
        <v>Expense</v>
      </c>
    </row>
    <row r="581" spans="1:14" x14ac:dyDescent="0.3">
      <c r="A581" s="6">
        <v>2023</v>
      </c>
      <c r="B581" s="6" t="s">
        <v>41</v>
      </c>
      <c r="C581" s="6" t="str">
        <f t="shared" si="9"/>
        <v>4th Quarter</v>
      </c>
      <c r="D581" s="6">
        <v>1</v>
      </c>
      <c r="E581" s="7">
        <v>45291</v>
      </c>
      <c r="F581" s="7" t="str">
        <f>TEXT(Table1[[#This Row],[Date]],"DD")</f>
        <v>31</v>
      </c>
      <c r="G581" s="7" t="str">
        <f>TEXT(Table1[[#This Row],[Date]],"DDDD")</f>
        <v>Sunday</v>
      </c>
      <c r="H581" s="6" t="s">
        <v>30</v>
      </c>
      <c r="I581" s="6">
        <v>-7000</v>
      </c>
      <c r="J581" s="6" t="s">
        <v>22</v>
      </c>
      <c r="K581" s="6" t="s">
        <v>24</v>
      </c>
      <c r="L581" s="6" t="s">
        <v>17</v>
      </c>
      <c r="M581" s="6" t="str">
        <f>IF(Table1[[#This Row],[Expense subgroup]]="", "Revenue", "")</f>
        <v/>
      </c>
      <c r="N581" s="6" t="str">
        <f>IF(Table1[[#This Row],[Expense subgroup]]&lt;&gt;"", "Expense","")</f>
        <v>Expense</v>
      </c>
    </row>
    <row r="582" spans="1:14" x14ac:dyDescent="0.3">
      <c r="A582"/>
      <c r="B582"/>
      <c r="C582"/>
      <c r="D582"/>
      <c r="E582"/>
      <c r="F582"/>
      <c r="G582"/>
      <c r="H582"/>
      <c r="I582"/>
      <c r="J582"/>
      <c r="K582"/>
      <c r="L582"/>
    </row>
    <row r="583" spans="1:14" x14ac:dyDescent="0.3">
      <c r="A583"/>
      <c r="B583"/>
      <c r="C583"/>
      <c r="D583"/>
      <c r="E583"/>
      <c r="F583"/>
      <c r="G583"/>
      <c r="H583"/>
      <c r="I583"/>
      <c r="J583"/>
      <c r="K583"/>
      <c r="L583"/>
    </row>
    <row r="584" spans="1:14" x14ac:dyDescent="0.3">
      <c r="A584"/>
      <c r="B584"/>
      <c r="C584"/>
      <c r="D584"/>
      <c r="E584"/>
      <c r="F584"/>
      <c r="G584"/>
      <c r="H584"/>
      <c r="I584"/>
      <c r="J584"/>
      <c r="K584"/>
      <c r="L584"/>
    </row>
    <row r="585" spans="1:14" ht="59.4" customHeight="1" x14ac:dyDescent="0.3">
      <c r="A585"/>
      <c r="B585"/>
      <c r="C585"/>
      <c r="D585"/>
      <c r="E585"/>
      <c r="F585"/>
      <c r="G585"/>
      <c r="H585"/>
      <c r="I585"/>
      <c r="J585"/>
      <c r="K585"/>
      <c r="L585"/>
    </row>
    <row r="586" spans="1:14" x14ac:dyDescent="0.3">
      <c r="A586"/>
      <c r="B586"/>
      <c r="C586"/>
      <c r="D586"/>
      <c r="E586"/>
      <c r="F586"/>
      <c r="G586"/>
      <c r="H586"/>
      <c r="I586"/>
      <c r="J586"/>
      <c r="K586"/>
      <c r="L586"/>
    </row>
    <row r="587" spans="1:14" x14ac:dyDescent="0.3">
      <c r="A587"/>
      <c r="B587"/>
      <c r="C587"/>
      <c r="D587"/>
      <c r="E587"/>
      <c r="F587"/>
      <c r="G587"/>
      <c r="H587"/>
      <c r="I587"/>
      <c r="J587"/>
      <c r="K587"/>
      <c r="L587"/>
    </row>
    <row r="588" spans="1:14" x14ac:dyDescent="0.3">
      <c r="A588"/>
      <c r="B588"/>
      <c r="C588"/>
      <c r="D588"/>
      <c r="E588"/>
      <c r="F588"/>
      <c r="G588"/>
      <c r="H588"/>
      <c r="I588"/>
      <c r="J588"/>
      <c r="K588"/>
      <c r="L588"/>
    </row>
    <row r="589" spans="1:14" x14ac:dyDescent="0.3">
      <c r="A589"/>
      <c r="B589"/>
      <c r="C589"/>
      <c r="D589"/>
      <c r="E589"/>
      <c r="F589"/>
      <c r="G589"/>
      <c r="H589"/>
      <c r="I589"/>
      <c r="J589"/>
      <c r="K589"/>
      <c r="L589"/>
    </row>
    <row r="590" spans="1:14" x14ac:dyDescent="0.3">
      <c r="A590"/>
      <c r="B590"/>
      <c r="C590"/>
      <c r="D590"/>
      <c r="E590"/>
      <c r="F590"/>
      <c r="G590"/>
      <c r="H590"/>
      <c r="I590"/>
      <c r="J590"/>
      <c r="K590"/>
      <c r="L590"/>
    </row>
    <row r="591" spans="1:14" x14ac:dyDescent="0.3">
      <c r="A591"/>
      <c r="B591"/>
      <c r="C591"/>
      <c r="D591"/>
      <c r="E591"/>
      <c r="F591"/>
      <c r="G591"/>
      <c r="H591"/>
      <c r="I591"/>
      <c r="J591"/>
      <c r="K591"/>
      <c r="L591"/>
    </row>
    <row r="592" spans="1:14" x14ac:dyDescent="0.3">
      <c r="A592"/>
      <c r="B592"/>
      <c r="C592"/>
      <c r="D592"/>
      <c r="E592"/>
      <c r="F592"/>
      <c r="G592"/>
      <c r="H592"/>
      <c r="I592"/>
      <c r="J592"/>
      <c r="K592"/>
      <c r="L592"/>
    </row>
    <row r="593" customFormat="1" x14ac:dyDescent="0.3"/>
    <row r="594" customFormat="1" x14ac:dyDescent="0.3"/>
    <row r="595" customFormat="1" x14ac:dyDescent="0.3"/>
  </sheetData>
  <pageMargins left="0.7" right="0.7" top="0.75" bottom="0.75" header="0.3" footer="0.3"/>
  <pageSetup paperSize="9" scale="38" orientation="portrait" horizontalDpi="4294967293" verticalDpi="4294967293"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B1D2B-C0A7-49E4-B76C-F2A1D3D4D205}">
  <dimension ref="B3:O116"/>
  <sheetViews>
    <sheetView topLeftCell="K1" workbookViewId="0">
      <selection activeCell="O9" sqref="O9"/>
    </sheetView>
  </sheetViews>
  <sheetFormatPr defaultRowHeight="14.4" x14ac:dyDescent="0.3"/>
  <cols>
    <col min="2" max="2" width="9.109375" bestFit="1" customWidth="1"/>
    <col min="3" max="3" width="16.5546875" bestFit="1" customWidth="1"/>
    <col min="4" max="4" width="19.6640625" bestFit="1" customWidth="1"/>
    <col min="5" max="5" width="10.33203125" bestFit="1" customWidth="1"/>
    <col min="6" max="6" width="8.5546875" bestFit="1" customWidth="1"/>
    <col min="7" max="7" width="18.5546875" bestFit="1" customWidth="1"/>
    <col min="8" max="8" width="27.21875" bestFit="1" customWidth="1"/>
    <col min="9" max="9" width="13.77734375" bestFit="1" customWidth="1"/>
    <col min="10" max="10" width="30.5546875" bestFit="1" customWidth="1"/>
    <col min="11" max="11" width="21.88671875" bestFit="1" customWidth="1"/>
    <col min="12" max="12" width="18" bestFit="1" customWidth="1"/>
    <col min="14" max="14" width="33.6640625" bestFit="1" customWidth="1"/>
    <col min="15" max="16" width="15.44140625" bestFit="1" customWidth="1"/>
  </cols>
  <sheetData>
    <row r="3" spans="2:15" x14ac:dyDescent="0.3">
      <c r="B3" s="17" t="s">
        <v>0</v>
      </c>
      <c r="C3" s="17" t="s">
        <v>1</v>
      </c>
      <c r="D3" s="17" t="s">
        <v>2</v>
      </c>
      <c r="E3" s="18" t="s">
        <v>3</v>
      </c>
      <c r="F3" s="18" t="s">
        <v>96</v>
      </c>
      <c r="G3" s="18" t="s">
        <v>97</v>
      </c>
      <c r="H3" s="17" t="s">
        <v>4</v>
      </c>
      <c r="I3" s="17" t="s">
        <v>5</v>
      </c>
      <c r="J3" s="17" t="s">
        <v>49</v>
      </c>
      <c r="K3" s="17" t="s">
        <v>50</v>
      </c>
      <c r="L3" s="17" t="s">
        <v>65</v>
      </c>
    </row>
    <row r="4" spans="2:15" x14ac:dyDescent="0.3">
      <c r="B4" s="15">
        <v>2023</v>
      </c>
      <c r="C4" s="15" t="s">
        <v>9</v>
      </c>
      <c r="D4" s="15">
        <v>1</v>
      </c>
      <c r="E4" s="16">
        <v>44957</v>
      </c>
      <c r="F4" s="16" t="str">
        <f>TEXT(E4,"DD")</f>
        <v>31</v>
      </c>
      <c r="G4" s="16" t="s">
        <v>98</v>
      </c>
      <c r="H4" s="15" t="s">
        <v>10</v>
      </c>
      <c r="I4" s="15">
        <v>153000</v>
      </c>
      <c r="J4" s="15" t="s">
        <v>11</v>
      </c>
      <c r="K4" s="15" t="s">
        <v>12</v>
      </c>
      <c r="L4" s="15" t="s">
        <v>12</v>
      </c>
      <c r="N4" s="56" t="s">
        <v>61</v>
      </c>
      <c r="O4" s="57" t="s">
        <v>68</v>
      </c>
    </row>
    <row r="5" spans="2:15" x14ac:dyDescent="0.3">
      <c r="B5" s="15">
        <v>2023</v>
      </c>
      <c r="C5" s="15" t="s">
        <v>9</v>
      </c>
      <c r="D5" s="15">
        <v>1</v>
      </c>
      <c r="E5" s="16">
        <v>44957</v>
      </c>
      <c r="F5" s="16" t="str">
        <f t="shared" ref="F5:F68" si="0">TEXT(E5,"DD")</f>
        <v>31</v>
      </c>
      <c r="G5" s="16" t="s">
        <v>98</v>
      </c>
      <c r="H5" s="15" t="s">
        <v>10</v>
      </c>
      <c r="I5" s="15">
        <v>27000</v>
      </c>
      <c r="J5" s="15" t="s">
        <v>13</v>
      </c>
      <c r="K5" s="15" t="s">
        <v>12</v>
      </c>
      <c r="L5" s="15" t="s">
        <v>12</v>
      </c>
      <c r="N5" s="8" t="s">
        <v>12</v>
      </c>
      <c r="O5" s="47"/>
    </row>
    <row r="6" spans="2:15" x14ac:dyDescent="0.3">
      <c r="B6" s="15">
        <v>2023</v>
      </c>
      <c r="C6" s="15" t="s">
        <v>9</v>
      </c>
      <c r="D6" s="15">
        <v>1</v>
      </c>
      <c r="E6" s="16">
        <v>44957</v>
      </c>
      <c r="F6" s="16" t="str">
        <f t="shared" si="0"/>
        <v>31</v>
      </c>
      <c r="G6" s="16" t="s">
        <v>98</v>
      </c>
      <c r="H6" s="15" t="s">
        <v>10</v>
      </c>
      <c r="I6" s="15">
        <v>6000</v>
      </c>
      <c r="J6" s="15" t="s">
        <v>14</v>
      </c>
      <c r="K6" s="15" t="s">
        <v>12</v>
      </c>
      <c r="L6" s="15" t="s">
        <v>12</v>
      </c>
      <c r="N6" s="60" t="s">
        <v>11</v>
      </c>
      <c r="O6" s="50">
        <v>13776630</v>
      </c>
    </row>
    <row r="7" spans="2:15" x14ac:dyDescent="0.3">
      <c r="B7" s="15">
        <v>2023</v>
      </c>
      <c r="C7" s="15" t="s">
        <v>31</v>
      </c>
      <c r="D7" s="15">
        <v>1</v>
      </c>
      <c r="E7" s="16">
        <v>44985</v>
      </c>
      <c r="F7" s="16" t="str">
        <f t="shared" si="0"/>
        <v>28</v>
      </c>
      <c r="G7" s="16" t="s">
        <v>98</v>
      </c>
      <c r="H7" s="15" t="s">
        <v>10</v>
      </c>
      <c r="I7" s="15">
        <v>22500</v>
      </c>
      <c r="J7" s="15" t="s">
        <v>13</v>
      </c>
      <c r="K7" s="15" t="s">
        <v>12</v>
      </c>
      <c r="L7" s="15" t="s">
        <v>12</v>
      </c>
      <c r="N7" s="60" t="s">
        <v>13</v>
      </c>
      <c r="O7" s="50">
        <v>2817000</v>
      </c>
    </row>
    <row r="8" spans="2:15" x14ac:dyDescent="0.3">
      <c r="B8" s="15">
        <v>2023</v>
      </c>
      <c r="C8" s="15" t="s">
        <v>32</v>
      </c>
      <c r="D8" s="15">
        <v>1</v>
      </c>
      <c r="E8" s="16">
        <v>45016</v>
      </c>
      <c r="F8" s="16" t="str">
        <f t="shared" si="0"/>
        <v>31</v>
      </c>
      <c r="G8" s="16" t="s">
        <v>99</v>
      </c>
      <c r="H8" s="15" t="s">
        <v>10</v>
      </c>
      <c r="I8" s="15">
        <v>9000</v>
      </c>
      <c r="J8" s="15" t="s">
        <v>13</v>
      </c>
      <c r="K8" s="15" t="s">
        <v>12</v>
      </c>
      <c r="L8" s="15" t="s">
        <v>12</v>
      </c>
      <c r="N8" s="60" t="s">
        <v>14</v>
      </c>
      <c r="O8" s="50">
        <v>966190</v>
      </c>
    </row>
    <row r="9" spans="2:15" x14ac:dyDescent="0.3">
      <c r="B9" s="15">
        <v>2023</v>
      </c>
      <c r="C9" s="15" t="s">
        <v>31</v>
      </c>
      <c r="D9" s="15">
        <v>1</v>
      </c>
      <c r="E9" s="16">
        <v>44985</v>
      </c>
      <c r="F9" s="16" t="str">
        <f t="shared" si="0"/>
        <v>28</v>
      </c>
      <c r="G9" s="16" t="s">
        <v>98</v>
      </c>
      <c r="H9" s="15" t="s">
        <v>10</v>
      </c>
      <c r="I9" s="15">
        <v>137700</v>
      </c>
      <c r="J9" s="15" t="s">
        <v>11</v>
      </c>
      <c r="K9" s="15" t="s">
        <v>12</v>
      </c>
      <c r="L9" s="15" t="s">
        <v>12</v>
      </c>
      <c r="N9" s="61" t="s">
        <v>62</v>
      </c>
      <c r="O9" s="58">
        <v>17559820</v>
      </c>
    </row>
    <row r="10" spans="2:15" x14ac:dyDescent="0.3">
      <c r="B10" s="15">
        <v>2023</v>
      </c>
      <c r="C10" s="15" t="s">
        <v>33</v>
      </c>
      <c r="D10" s="15">
        <v>1</v>
      </c>
      <c r="E10" s="16">
        <v>45046</v>
      </c>
      <c r="F10" s="16" t="str">
        <f t="shared" si="0"/>
        <v>30</v>
      </c>
      <c r="G10" s="16" t="s">
        <v>100</v>
      </c>
      <c r="H10" s="15" t="s">
        <v>10</v>
      </c>
      <c r="I10" s="15">
        <v>13500</v>
      </c>
      <c r="J10" s="15" t="s">
        <v>13</v>
      </c>
      <c r="K10" s="15" t="s">
        <v>12</v>
      </c>
      <c r="L10" s="15" t="s">
        <v>12</v>
      </c>
    </row>
    <row r="11" spans="2:15" x14ac:dyDescent="0.3">
      <c r="B11" s="15">
        <v>2023</v>
      </c>
      <c r="C11" s="15" t="s">
        <v>31</v>
      </c>
      <c r="D11" s="15">
        <v>1</v>
      </c>
      <c r="E11" s="16">
        <v>44985</v>
      </c>
      <c r="F11" s="16" t="str">
        <f t="shared" si="0"/>
        <v>28</v>
      </c>
      <c r="G11" s="16" t="s">
        <v>98</v>
      </c>
      <c r="H11" s="15" t="s">
        <v>10</v>
      </c>
      <c r="I11" s="15">
        <v>3000</v>
      </c>
      <c r="J11" s="15" t="s">
        <v>14</v>
      </c>
      <c r="K11" s="15" t="s">
        <v>12</v>
      </c>
      <c r="L11" s="15" t="s">
        <v>12</v>
      </c>
    </row>
    <row r="12" spans="2:15" x14ac:dyDescent="0.3">
      <c r="B12" s="15">
        <v>2023</v>
      </c>
      <c r="C12" s="15" t="s">
        <v>34</v>
      </c>
      <c r="D12" s="15">
        <v>1</v>
      </c>
      <c r="E12" s="16">
        <v>45077</v>
      </c>
      <c r="F12" s="16" t="str">
        <f t="shared" si="0"/>
        <v>31</v>
      </c>
      <c r="G12" s="16" t="s">
        <v>101</v>
      </c>
      <c r="H12" s="15" t="s">
        <v>10</v>
      </c>
      <c r="I12" s="15">
        <v>19800</v>
      </c>
      <c r="J12" s="15" t="s">
        <v>13</v>
      </c>
      <c r="K12" s="15" t="s">
        <v>12</v>
      </c>
      <c r="L12" s="15" t="s">
        <v>12</v>
      </c>
    </row>
    <row r="13" spans="2:15" x14ac:dyDescent="0.3">
      <c r="B13" s="15">
        <v>2023</v>
      </c>
      <c r="C13" s="15" t="s">
        <v>35</v>
      </c>
      <c r="D13" s="15">
        <v>1</v>
      </c>
      <c r="E13" s="16">
        <v>45107</v>
      </c>
      <c r="F13" s="16" t="str">
        <f t="shared" si="0"/>
        <v>30</v>
      </c>
      <c r="G13" s="16" t="s">
        <v>99</v>
      </c>
      <c r="H13" s="15" t="s">
        <v>10</v>
      </c>
      <c r="I13" s="15">
        <v>16200</v>
      </c>
      <c r="J13" s="15" t="s">
        <v>13</v>
      </c>
      <c r="K13" s="15" t="s">
        <v>12</v>
      </c>
      <c r="L13" s="15" t="s">
        <v>12</v>
      </c>
    </row>
    <row r="14" spans="2:15" x14ac:dyDescent="0.3">
      <c r="B14" s="15">
        <v>2023</v>
      </c>
      <c r="C14" s="15" t="s">
        <v>32</v>
      </c>
      <c r="D14" s="15">
        <v>1</v>
      </c>
      <c r="E14" s="16">
        <v>45016</v>
      </c>
      <c r="F14" s="16" t="str">
        <f t="shared" si="0"/>
        <v>31</v>
      </c>
      <c r="G14" s="16" t="s">
        <v>99</v>
      </c>
      <c r="H14" s="15" t="s">
        <v>10</v>
      </c>
      <c r="I14" s="15">
        <v>114750</v>
      </c>
      <c r="J14" s="15" t="s">
        <v>11</v>
      </c>
      <c r="K14" s="15" t="s">
        <v>12</v>
      </c>
      <c r="L14" s="15" t="s">
        <v>12</v>
      </c>
    </row>
    <row r="15" spans="2:15" x14ac:dyDescent="0.3">
      <c r="B15" s="15">
        <v>2023</v>
      </c>
      <c r="C15" s="15" t="s">
        <v>36</v>
      </c>
      <c r="D15" s="15">
        <v>1</v>
      </c>
      <c r="E15" s="16">
        <v>45138</v>
      </c>
      <c r="F15" s="16" t="str">
        <f t="shared" si="0"/>
        <v>31</v>
      </c>
      <c r="G15" s="16" t="s">
        <v>102</v>
      </c>
      <c r="H15" s="15" t="s">
        <v>10</v>
      </c>
      <c r="I15" s="15">
        <v>9000</v>
      </c>
      <c r="J15" s="15" t="s">
        <v>13</v>
      </c>
      <c r="K15" s="15" t="s">
        <v>12</v>
      </c>
      <c r="L15" s="15" t="s">
        <v>12</v>
      </c>
    </row>
    <row r="16" spans="2:15" x14ac:dyDescent="0.3">
      <c r="B16" s="15">
        <v>2023</v>
      </c>
      <c r="C16" s="15" t="s">
        <v>32</v>
      </c>
      <c r="D16" s="15">
        <v>1</v>
      </c>
      <c r="E16" s="16">
        <v>45016</v>
      </c>
      <c r="F16" s="16" t="str">
        <f t="shared" si="0"/>
        <v>31</v>
      </c>
      <c r="G16" s="16" t="s">
        <v>99</v>
      </c>
      <c r="H16" s="15" t="s">
        <v>10</v>
      </c>
      <c r="I16" s="15">
        <v>3600</v>
      </c>
      <c r="J16" s="15" t="s">
        <v>14</v>
      </c>
      <c r="K16" s="15" t="s">
        <v>12</v>
      </c>
      <c r="L16" s="15" t="s">
        <v>12</v>
      </c>
    </row>
    <row r="17" spans="2:12" x14ac:dyDescent="0.3">
      <c r="B17" s="15">
        <v>2023</v>
      </c>
      <c r="C17" s="15" t="s">
        <v>37</v>
      </c>
      <c r="D17" s="15">
        <v>1</v>
      </c>
      <c r="E17" s="16">
        <v>45169</v>
      </c>
      <c r="F17" s="16" t="str">
        <f t="shared" si="0"/>
        <v>31</v>
      </c>
      <c r="G17" s="16" t="s">
        <v>103</v>
      </c>
      <c r="H17" s="15" t="s">
        <v>10</v>
      </c>
      <c r="I17" s="15">
        <v>90000</v>
      </c>
      <c r="J17" s="15" t="s">
        <v>13</v>
      </c>
      <c r="K17" s="15" t="s">
        <v>12</v>
      </c>
      <c r="L17" s="15" t="s">
        <v>12</v>
      </c>
    </row>
    <row r="18" spans="2:12" x14ac:dyDescent="0.3">
      <c r="B18" s="15">
        <v>2023</v>
      </c>
      <c r="C18" s="15" t="s">
        <v>38</v>
      </c>
      <c r="D18" s="15">
        <v>1</v>
      </c>
      <c r="E18" s="16">
        <v>45199</v>
      </c>
      <c r="F18" s="16" t="str">
        <f t="shared" si="0"/>
        <v>30</v>
      </c>
      <c r="G18" s="16" t="s">
        <v>104</v>
      </c>
      <c r="H18" s="15" t="s">
        <v>10</v>
      </c>
      <c r="I18" s="15">
        <v>9000</v>
      </c>
      <c r="J18" s="15" t="s">
        <v>13</v>
      </c>
      <c r="K18" s="15" t="s">
        <v>12</v>
      </c>
      <c r="L18" s="15" t="s">
        <v>12</v>
      </c>
    </row>
    <row r="19" spans="2:12" x14ac:dyDescent="0.3">
      <c r="B19" s="15">
        <v>2023</v>
      </c>
      <c r="C19" s="15" t="s">
        <v>33</v>
      </c>
      <c r="D19" s="15">
        <v>1</v>
      </c>
      <c r="E19" s="16">
        <v>45046</v>
      </c>
      <c r="F19" s="16" t="str">
        <f t="shared" si="0"/>
        <v>30</v>
      </c>
      <c r="G19" s="16" t="s">
        <v>100</v>
      </c>
      <c r="H19" s="15" t="s">
        <v>10</v>
      </c>
      <c r="I19" s="15">
        <v>91800</v>
      </c>
      <c r="J19" s="15" t="s">
        <v>11</v>
      </c>
      <c r="K19" s="15" t="s">
        <v>12</v>
      </c>
      <c r="L19" s="15" t="s">
        <v>12</v>
      </c>
    </row>
    <row r="20" spans="2:12" x14ac:dyDescent="0.3">
      <c r="B20" s="15">
        <v>2023</v>
      </c>
      <c r="C20" s="15" t="s">
        <v>39</v>
      </c>
      <c r="D20" s="15">
        <v>1</v>
      </c>
      <c r="E20" s="16">
        <v>45230</v>
      </c>
      <c r="F20" s="16" t="str">
        <f t="shared" si="0"/>
        <v>31</v>
      </c>
      <c r="G20" s="16" t="s">
        <v>98</v>
      </c>
      <c r="H20" s="15" t="s">
        <v>10</v>
      </c>
      <c r="I20" s="15">
        <v>10800</v>
      </c>
      <c r="J20" s="15" t="s">
        <v>13</v>
      </c>
      <c r="K20" s="15" t="s">
        <v>12</v>
      </c>
      <c r="L20" s="15" t="s">
        <v>12</v>
      </c>
    </row>
    <row r="21" spans="2:12" x14ac:dyDescent="0.3">
      <c r="B21" s="15">
        <v>2023</v>
      </c>
      <c r="C21" s="15" t="s">
        <v>33</v>
      </c>
      <c r="D21" s="15">
        <v>1</v>
      </c>
      <c r="E21" s="16">
        <v>45046</v>
      </c>
      <c r="F21" s="16" t="str">
        <f t="shared" si="0"/>
        <v>30</v>
      </c>
      <c r="G21" s="16" t="s">
        <v>100</v>
      </c>
      <c r="H21" s="15" t="s">
        <v>10</v>
      </c>
      <c r="I21" s="15">
        <v>3300</v>
      </c>
      <c r="J21" s="15" t="s">
        <v>14</v>
      </c>
      <c r="K21" s="15" t="s">
        <v>12</v>
      </c>
      <c r="L21" s="15" t="s">
        <v>12</v>
      </c>
    </row>
    <row r="22" spans="2:12" x14ac:dyDescent="0.3">
      <c r="B22" s="15">
        <v>2023</v>
      </c>
      <c r="C22" s="15" t="s">
        <v>40</v>
      </c>
      <c r="D22" s="15">
        <v>1</v>
      </c>
      <c r="E22" s="16">
        <v>45260</v>
      </c>
      <c r="F22" s="16" t="str">
        <f t="shared" si="0"/>
        <v>30</v>
      </c>
      <c r="G22" s="16" t="s">
        <v>103</v>
      </c>
      <c r="H22" s="15" t="s">
        <v>10</v>
      </c>
      <c r="I22" s="15">
        <v>10800</v>
      </c>
      <c r="J22" s="15" t="s">
        <v>13</v>
      </c>
      <c r="K22" s="15" t="s">
        <v>12</v>
      </c>
      <c r="L22" s="15" t="s">
        <v>12</v>
      </c>
    </row>
    <row r="23" spans="2:12" x14ac:dyDescent="0.3">
      <c r="B23" s="15">
        <v>2023</v>
      </c>
      <c r="C23" s="15" t="s">
        <v>41</v>
      </c>
      <c r="D23" s="15">
        <v>1</v>
      </c>
      <c r="E23" s="16">
        <v>45291</v>
      </c>
      <c r="F23" s="16" t="str">
        <f t="shared" si="0"/>
        <v>31</v>
      </c>
      <c r="G23" s="16" t="s">
        <v>100</v>
      </c>
      <c r="H23" s="15" t="s">
        <v>10</v>
      </c>
      <c r="I23" s="15">
        <v>18900</v>
      </c>
      <c r="J23" s="15" t="s">
        <v>13</v>
      </c>
      <c r="K23" s="15" t="s">
        <v>12</v>
      </c>
      <c r="L23" s="15" t="s">
        <v>12</v>
      </c>
    </row>
    <row r="24" spans="2:12" x14ac:dyDescent="0.3">
      <c r="B24" s="15">
        <v>2023</v>
      </c>
      <c r="C24" s="15" t="s">
        <v>34</v>
      </c>
      <c r="D24" s="15">
        <v>1</v>
      </c>
      <c r="E24" s="16">
        <v>45077</v>
      </c>
      <c r="F24" s="16" t="str">
        <f t="shared" si="0"/>
        <v>31</v>
      </c>
      <c r="G24" s="16" t="s">
        <v>101</v>
      </c>
      <c r="H24" s="15" t="s">
        <v>10</v>
      </c>
      <c r="I24" s="15">
        <v>137700</v>
      </c>
      <c r="J24" s="15" t="s">
        <v>11</v>
      </c>
      <c r="K24" s="15" t="s">
        <v>12</v>
      </c>
      <c r="L24" s="15" t="s">
        <v>12</v>
      </c>
    </row>
    <row r="25" spans="2:12" x14ac:dyDescent="0.3">
      <c r="B25" s="15">
        <v>2023</v>
      </c>
      <c r="C25" s="15" t="s">
        <v>34</v>
      </c>
      <c r="D25" s="15">
        <v>1</v>
      </c>
      <c r="E25" s="16">
        <v>45077</v>
      </c>
      <c r="F25" s="16" t="str">
        <f t="shared" si="0"/>
        <v>31</v>
      </c>
      <c r="G25" s="16" t="s">
        <v>101</v>
      </c>
      <c r="H25" s="15" t="s">
        <v>10</v>
      </c>
      <c r="I25" s="15">
        <v>1500</v>
      </c>
      <c r="J25" s="15" t="s">
        <v>14</v>
      </c>
      <c r="K25" s="15" t="s">
        <v>12</v>
      </c>
      <c r="L25" s="15" t="s">
        <v>12</v>
      </c>
    </row>
    <row r="26" spans="2:12" x14ac:dyDescent="0.3">
      <c r="B26" s="15">
        <v>2023</v>
      </c>
      <c r="C26" s="15" t="s">
        <v>35</v>
      </c>
      <c r="D26" s="15">
        <v>1</v>
      </c>
      <c r="E26" s="16">
        <v>45107</v>
      </c>
      <c r="F26" s="16" t="str">
        <f t="shared" si="0"/>
        <v>30</v>
      </c>
      <c r="G26" s="16" t="s">
        <v>99</v>
      </c>
      <c r="H26" s="15" t="s">
        <v>10</v>
      </c>
      <c r="I26" s="15">
        <v>168300</v>
      </c>
      <c r="J26" s="15" t="s">
        <v>11</v>
      </c>
      <c r="K26" s="15" t="s">
        <v>12</v>
      </c>
      <c r="L26" s="15" t="s">
        <v>12</v>
      </c>
    </row>
    <row r="27" spans="2:12" x14ac:dyDescent="0.3">
      <c r="B27" s="15">
        <v>2023</v>
      </c>
      <c r="C27" s="15" t="s">
        <v>35</v>
      </c>
      <c r="D27" s="15">
        <v>1</v>
      </c>
      <c r="E27" s="16">
        <v>45107</v>
      </c>
      <c r="F27" s="16" t="str">
        <f t="shared" si="0"/>
        <v>30</v>
      </c>
      <c r="G27" s="16" t="s">
        <v>99</v>
      </c>
      <c r="H27" s="15" t="s">
        <v>10</v>
      </c>
      <c r="I27" s="15">
        <v>1200</v>
      </c>
      <c r="J27" s="15" t="s">
        <v>14</v>
      </c>
      <c r="K27" s="15" t="s">
        <v>12</v>
      </c>
      <c r="L27" s="15" t="s">
        <v>12</v>
      </c>
    </row>
    <row r="28" spans="2:12" x14ac:dyDescent="0.3">
      <c r="B28" s="15">
        <v>2023</v>
      </c>
      <c r="C28" s="15" t="s">
        <v>36</v>
      </c>
      <c r="D28" s="15">
        <v>1</v>
      </c>
      <c r="E28" s="16">
        <v>45138</v>
      </c>
      <c r="F28" s="16" t="str">
        <f t="shared" si="0"/>
        <v>31</v>
      </c>
      <c r="G28" s="16" t="s">
        <v>102</v>
      </c>
      <c r="H28" s="15" t="s">
        <v>10</v>
      </c>
      <c r="I28" s="15">
        <v>130050</v>
      </c>
      <c r="J28" s="15" t="s">
        <v>11</v>
      </c>
      <c r="K28" s="15" t="s">
        <v>12</v>
      </c>
      <c r="L28" s="15" t="s">
        <v>12</v>
      </c>
    </row>
    <row r="29" spans="2:12" x14ac:dyDescent="0.3">
      <c r="B29" s="15">
        <v>2023</v>
      </c>
      <c r="C29" s="15" t="s">
        <v>36</v>
      </c>
      <c r="D29" s="15">
        <v>1</v>
      </c>
      <c r="E29" s="16">
        <v>45138</v>
      </c>
      <c r="F29" s="16" t="str">
        <f t="shared" si="0"/>
        <v>31</v>
      </c>
      <c r="G29" s="16" t="s">
        <v>102</v>
      </c>
      <c r="H29" s="15" t="s">
        <v>10</v>
      </c>
      <c r="I29" s="15">
        <v>6000</v>
      </c>
      <c r="J29" s="15" t="s">
        <v>14</v>
      </c>
      <c r="K29" s="15" t="s">
        <v>12</v>
      </c>
      <c r="L29" s="15" t="s">
        <v>12</v>
      </c>
    </row>
    <row r="30" spans="2:12" x14ac:dyDescent="0.3">
      <c r="B30" s="15">
        <v>2023</v>
      </c>
      <c r="C30" s="15" t="s">
        <v>37</v>
      </c>
      <c r="D30" s="15">
        <v>1</v>
      </c>
      <c r="E30" s="16">
        <v>45169</v>
      </c>
      <c r="F30" s="16" t="str">
        <f t="shared" si="0"/>
        <v>31</v>
      </c>
      <c r="G30" s="16" t="s">
        <v>103</v>
      </c>
      <c r="H30" s="15" t="s">
        <v>10</v>
      </c>
      <c r="I30" s="15">
        <v>114750</v>
      </c>
      <c r="J30" s="15" t="s">
        <v>11</v>
      </c>
      <c r="K30" s="15" t="s">
        <v>12</v>
      </c>
      <c r="L30" s="15" t="s">
        <v>12</v>
      </c>
    </row>
    <row r="31" spans="2:12" x14ac:dyDescent="0.3">
      <c r="B31" s="15">
        <v>2023</v>
      </c>
      <c r="C31" s="15" t="s">
        <v>37</v>
      </c>
      <c r="D31" s="15">
        <v>1</v>
      </c>
      <c r="E31" s="16">
        <v>45169</v>
      </c>
      <c r="F31" s="16" t="str">
        <f t="shared" si="0"/>
        <v>31</v>
      </c>
      <c r="G31" s="16" t="s">
        <v>103</v>
      </c>
      <c r="H31" s="15" t="s">
        <v>10</v>
      </c>
      <c r="I31" s="15">
        <v>3000</v>
      </c>
      <c r="J31" s="15" t="s">
        <v>14</v>
      </c>
      <c r="K31" s="15" t="s">
        <v>12</v>
      </c>
      <c r="L31" s="15" t="s">
        <v>12</v>
      </c>
    </row>
    <row r="32" spans="2:12" x14ac:dyDescent="0.3">
      <c r="B32" s="15">
        <v>2023</v>
      </c>
      <c r="C32" s="15" t="s">
        <v>38</v>
      </c>
      <c r="D32" s="15">
        <v>1</v>
      </c>
      <c r="E32" s="16">
        <v>45199</v>
      </c>
      <c r="F32" s="16" t="str">
        <f t="shared" si="0"/>
        <v>30</v>
      </c>
      <c r="G32" s="16" t="s">
        <v>104</v>
      </c>
      <c r="H32" s="15" t="s">
        <v>10</v>
      </c>
      <c r="I32" s="15">
        <v>122400</v>
      </c>
      <c r="J32" s="15" t="s">
        <v>11</v>
      </c>
      <c r="K32" s="15" t="s">
        <v>12</v>
      </c>
      <c r="L32" s="15" t="s">
        <v>12</v>
      </c>
    </row>
    <row r="33" spans="2:12" x14ac:dyDescent="0.3">
      <c r="B33" s="15">
        <v>2023</v>
      </c>
      <c r="C33" s="15" t="s">
        <v>38</v>
      </c>
      <c r="D33" s="15">
        <v>1</v>
      </c>
      <c r="E33" s="16">
        <v>45199</v>
      </c>
      <c r="F33" s="16" t="str">
        <f t="shared" si="0"/>
        <v>30</v>
      </c>
      <c r="G33" s="16" t="s">
        <v>104</v>
      </c>
      <c r="H33" s="15" t="s">
        <v>10</v>
      </c>
      <c r="I33" s="15">
        <v>3990</v>
      </c>
      <c r="J33" s="15" t="s">
        <v>14</v>
      </c>
      <c r="K33" s="15" t="s">
        <v>12</v>
      </c>
      <c r="L33" s="15" t="s">
        <v>12</v>
      </c>
    </row>
    <row r="34" spans="2:12" x14ac:dyDescent="0.3">
      <c r="B34" s="15">
        <v>2023</v>
      </c>
      <c r="C34" s="15" t="s">
        <v>39</v>
      </c>
      <c r="D34" s="15">
        <v>1</v>
      </c>
      <c r="E34" s="16">
        <v>45230</v>
      </c>
      <c r="F34" s="16" t="str">
        <f t="shared" si="0"/>
        <v>31</v>
      </c>
      <c r="G34" s="16" t="s">
        <v>98</v>
      </c>
      <c r="H34" s="15" t="s">
        <v>10</v>
      </c>
      <c r="I34" s="15">
        <v>110925</v>
      </c>
      <c r="J34" s="15" t="s">
        <v>11</v>
      </c>
      <c r="K34" s="15" t="s">
        <v>12</v>
      </c>
      <c r="L34" s="15" t="s">
        <v>12</v>
      </c>
    </row>
    <row r="35" spans="2:12" x14ac:dyDescent="0.3">
      <c r="B35" s="15">
        <v>2023</v>
      </c>
      <c r="C35" s="15" t="s">
        <v>39</v>
      </c>
      <c r="D35" s="15">
        <v>1</v>
      </c>
      <c r="E35" s="16">
        <v>45230</v>
      </c>
      <c r="F35" s="16" t="str">
        <f t="shared" si="0"/>
        <v>31</v>
      </c>
      <c r="G35" s="16" t="s">
        <v>98</v>
      </c>
      <c r="H35" s="15" t="s">
        <v>10</v>
      </c>
      <c r="I35" s="15">
        <v>9000</v>
      </c>
      <c r="J35" s="15" t="s">
        <v>14</v>
      </c>
      <c r="K35" s="15" t="s">
        <v>12</v>
      </c>
      <c r="L35" s="15" t="s">
        <v>12</v>
      </c>
    </row>
    <row r="36" spans="2:12" x14ac:dyDescent="0.3">
      <c r="B36" s="15">
        <v>2023</v>
      </c>
      <c r="C36" s="15" t="s">
        <v>40</v>
      </c>
      <c r="D36" s="15">
        <v>1</v>
      </c>
      <c r="E36" s="16">
        <v>45260</v>
      </c>
      <c r="F36" s="16" t="str">
        <f t="shared" si="0"/>
        <v>30</v>
      </c>
      <c r="G36" s="16" t="s">
        <v>103</v>
      </c>
      <c r="H36" s="15" t="s">
        <v>10</v>
      </c>
      <c r="I36" s="15">
        <v>108630</v>
      </c>
      <c r="J36" s="15" t="s">
        <v>11</v>
      </c>
      <c r="K36" s="15" t="s">
        <v>12</v>
      </c>
      <c r="L36" s="15" t="s">
        <v>12</v>
      </c>
    </row>
    <row r="37" spans="2:12" x14ac:dyDescent="0.3">
      <c r="B37" s="15">
        <v>2023</v>
      </c>
      <c r="C37" s="15" t="s">
        <v>40</v>
      </c>
      <c r="D37" s="15">
        <v>1</v>
      </c>
      <c r="E37" s="16">
        <v>45260</v>
      </c>
      <c r="F37" s="16" t="str">
        <f t="shared" si="0"/>
        <v>30</v>
      </c>
      <c r="G37" s="16" t="s">
        <v>103</v>
      </c>
      <c r="H37" s="15" t="s">
        <v>10</v>
      </c>
      <c r="I37" s="15">
        <v>6000</v>
      </c>
      <c r="J37" s="15" t="s">
        <v>14</v>
      </c>
      <c r="K37" s="15" t="s">
        <v>12</v>
      </c>
      <c r="L37" s="15" t="s">
        <v>12</v>
      </c>
    </row>
    <row r="38" spans="2:12" x14ac:dyDescent="0.3">
      <c r="B38" s="15">
        <v>2023</v>
      </c>
      <c r="C38" s="15" t="s">
        <v>41</v>
      </c>
      <c r="D38" s="15">
        <v>1</v>
      </c>
      <c r="E38" s="16">
        <v>45291</v>
      </c>
      <c r="F38" s="16" t="str">
        <f t="shared" si="0"/>
        <v>31</v>
      </c>
      <c r="G38" s="16" t="s">
        <v>100</v>
      </c>
      <c r="H38" s="15" t="s">
        <v>10</v>
      </c>
      <c r="I38" s="15">
        <v>141525</v>
      </c>
      <c r="J38" s="15" t="s">
        <v>11</v>
      </c>
      <c r="K38" s="15" t="s">
        <v>12</v>
      </c>
      <c r="L38" s="15" t="s">
        <v>12</v>
      </c>
    </row>
    <row r="39" spans="2:12" x14ac:dyDescent="0.3">
      <c r="B39" s="15">
        <v>2023</v>
      </c>
      <c r="C39" s="15" t="s">
        <v>41</v>
      </c>
      <c r="D39" s="15">
        <v>1</v>
      </c>
      <c r="E39" s="16">
        <v>45291</v>
      </c>
      <c r="F39" s="16" t="str">
        <f t="shared" si="0"/>
        <v>31</v>
      </c>
      <c r="G39" s="16" t="s">
        <v>100</v>
      </c>
      <c r="H39" s="15" t="s">
        <v>10</v>
      </c>
      <c r="I39" s="15">
        <v>9000</v>
      </c>
      <c r="J39" s="15" t="s">
        <v>14</v>
      </c>
      <c r="K39" s="15" t="s">
        <v>12</v>
      </c>
      <c r="L39" s="15" t="s">
        <v>12</v>
      </c>
    </row>
    <row r="40" spans="2:12" x14ac:dyDescent="0.3">
      <c r="B40" s="15">
        <v>2023</v>
      </c>
      <c r="C40" s="15" t="s">
        <v>9</v>
      </c>
      <c r="D40" s="15">
        <v>1</v>
      </c>
      <c r="E40" s="16">
        <v>44957</v>
      </c>
      <c r="F40" s="16" t="str">
        <f t="shared" si="0"/>
        <v>31</v>
      </c>
      <c r="G40" s="16" t="s">
        <v>98</v>
      </c>
      <c r="H40" s="15" t="s">
        <v>29</v>
      </c>
      <c r="I40" s="15">
        <v>700000</v>
      </c>
      <c r="J40" s="15" t="s">
        <v>11</v>
      </c>
      <c r="K40" s="15" t="s">
        <v>12</v>
      </c>
      <c r="L40" s="15" t="s">
        <v>12</v>
      </c>
    </row>
    <row r="41" spans="2:12" x14ac:dyDescent="0.3">
      <c r="B41" s="15">
        <v>2023</v>
      </c>
      <c r="C41" s="15" t="s">
        <v>9</v>
      </c>
      <c r="D41" s="15">
        <v>1</v>
      </c>
      <c r="E41" s="16">
        <v>44957</v>
      </c>
      <c r="F41" s="16" t="str">
        <f t="shared" si="0"/>
        <v>31</v>
      </c>
      <c r="G41" s="16" t="s">
        <v>98</v>
      </c>
      <c r="H41" s="15" t="s">
        <v>29</v>
      </c>
      <c r="I41" s="15">
        <v>24000</v>
      </c>
      <c r="J41" s="15" t="s">
        <v>14</v>
      </c>
      <c r="K41" s="15" t="s">
        <v>12</v>
      </c>
      <c r="L41" s="15" t="s">
        <v>12</v>
      </c>
    </row>
    <row r="42" spans="2:12" x14ac:dyDescent="0.3">
      <c r="B42" s="15">
        <v>2023</v>
      </c>
      <c r="C42" s="15" t="s">
        <v>9</v>
      </c>
      <c r="D42" s="15">
        <v>1</v>
      </c>
      <c r="E42" s="16">
        <v>44957</v>
      </c>
      <c r="F42" s="16" t="str">
        <f t="shared" si="0"/>
        <v>31</v>
      </c>
      <c r="G42" s="16" t="s">
        <v>98</v>
      </c>
      <c r="H42" s="15" t="s">
        <v>29</v>
      </c>
      <c r="I42" s="15">
        <v>21000</v>
      </c>
      <c r="J42" s="15" t="s">
        <v>14</v>
      </c>
      <c r="K42" s="15" t="s">
        <v>12</v>
      </c>
      <c r="L42" s="15" t="s">
        <v>12</v>
      </c>
    </row>
    <row r="43" spans="2:12" x14ac:dyDescent="0.3">
      <c r="B43" s="15">
        <v>2023</v>
      </c>
      <c r="C43" s="15" t="s">
        <v>31</v>
      </c>
      <c r="D43" s="15">
        <v>1</v>
      </c>
      <c r="E43" s="16">
        <v>44985</v>
      </c>
      <c r="F43" s="16" t="str">
        <f t="shared" si="0"/>
        <v>28</v>
      </c>
      <c r="G43" s="16" t="s">
        <v>98</v>
      </c>
      <c r="H43" s="15" t="s">
        <v>29</v>
      </c>
      <c r="I43" s="15">
        <v>600000</v>
      </c>
      <c r="J43" s="15" t="s">
        <v>11</v>
      </c>
      <c r="K43" s="15" t="s">
        <v>12</v>
      </c>
      <c r="L43" s="15" t="s">
        <v>12</v>
      </c>
    </row>
    <row r="44" spans="2:12" x14ac:dyDescent="0.3">
      <c r="B44" s="15">
        <v>2023</v>
      </c>
      <c r="C44" s="15" t="s">
        <v>31</v>
      </c>
      <c r="D44" s="15">
        <v>1</v>
      </c>
      <c r="E44" s="16">
        <v>44985</v>
      </c>
      <c r="F44" s="16" t="str">
        <f t="shared" si="0"/>
        <v>28</v>
      </c>
      <c r="G44" s="16" t="s">
        <v>98</v>
      </c>
      <c r="H44" s="15" t="s">
        <v>29</v>
      </c>
      <c r="I44" s="15">
        <v>36000</v>
      </c>
      <c r="J44" s="15" t="s">
        <v>14</v>
      </c>
      <c r="K44" s="15" t="s">
        <v>12</v>
      </c>
      <c r="L44" s="15" t="s">
        <v>12</v>
      </c>
    </row>
    <row r="45" spans="2:12" x14ac:dyDescent="0.3">
      <c r="B45" s="15">
        <v>2023</v>
      </c>
      <c r="C45" s="15" t="s">
        <v>31</v>
      </c>
      <c r="D45" s="15">
        <v>1</v>
      </c>
      <c r="E45" s="16">
        <v>44985</v>
      </c>
      <c r="F45" s="16" t="str">
        <f t="shared" si="0"/>
        <v>28</v>
      </c>
      <c r="G45" s="16" t="s">
        <v>98</v>
      </c>
      <c r="H45" s="15" t="s">
        <v>29</v>
      </c>
      <c r="I45" s="15">
        <v>19500</v>
      </c>
      <c r="J45" s="15" t="s">
        <v>14</v>
      </c>
      <c r="K45" s="15" t="s">
        <v>12</v>
      </c>
      <c r="L45" s="15" t="s">
        <v>12</v>
      </c>
    </row>
    <row r="46" spans="2:12" x14ac:dyDescent="0.3">
      <c r="B46" s="15">
        <v>2023</v>
      </c>
      <c r="C46" s="15" t="s">
        <v>32</v>
      </c>
      <c r="D46" s="15">
        <v>1</v>
      </c>
      <c r="E46" s="16">
        <v>45016</v>
      </c>
      <c r="F46" s="16" t="str">
        <f t="shared" si="0"/>
        <v>31</v>
      </c>
      <c r="G46" s="16" t="s">
        <v>99</v>
      </c>
      <c r="H46" s="15" t="s">
        <v>29</v>
      </c>
      <c r="I46" s="15">
        <v>550000</v>
      </c>
      <c r="J46" s="15" t="s">
        <v>11</v>
      </c>
      <c r="K46" s="15" t="s">
        <v>12</v>
      </c>
      <c r="L46" s="15" t="s">
        <v>12</v>
      </c>
    </row>
    <row r="47" spans="2:12" x14ac:dyDescent="0.3">
      <c r="B47" s="15">
        <v>2023</v>
      </c>
      <c r="C47" s="15" t="s">
        <v>32</v>
      </c>
      <c r="D47" s="15">
        <v>1</v>
      </c>
      <c r="E47" s="16">
        <v>45016</v>
      </c>
      <c r="F47" s="16" t="str">
        <f t="shared" si="0"/>
        <v>31</v>
      </c>
      <c r="G47" s="16" t="s">
        <v>99</v>
      </c>
      <c r="H47" s="15" t="s">
        <v>29</v>
      </c>
      <c r="I47" s="15">
        <v>24000</v>
      </c>
      <c r="J47" s="15" t="s">
        <v>14</v>
      </c>
      <c r="K47" s="15" t="s">
        <v>12</v>
      </c>
      <c r="L47" s="15" t="s">
        <v>12</v>
      </c>
    </row>
    <row r="48" spans="2:12" x14ac:dyDescent="0.3">
      <c r="B48" s="15">
        <v>2023</v>
      </c>
      <c r="C48" s="15" t="s">
        <v>32</v>
      </c>
      <c r="D48" s="15">
        <v>1</v>
      </c>
      <c r="E48" s="16">
        <v>45016</v>
      </c>
      <c r="F48" s="16" t="str">
        <f t="shared" si="0"/>
        <v>31</v>
      </c>
      <c r="G48" s="16" t="s">
        <v>99</v>
      </c>
      <c r="H48" s="15" t="s">
        <v>29</v>
      </c>
      <c r="I48" s="15">
        <v>19500</v>
      </c>
      <c r="J48" s="15" t="s">
        <v>14</v>
      </c>
      <c r="K48" s="15" t="s">
        <v>12</v>
      </c>
      <c r="L48" s="15" t="s">
        <v>12</v>
      </c>
    </row>
    <row r="49" spans="2:12" x14ac:dyDescent="0.3">
      <c r="B49" s="15">
        <v>2023</v>
      </c>
      <c r="C49" s="15" t="s">
        <v>33</v>
      </c>
      <c r="D49" s="15">
        <v>1</v>
      </c>
      <c r="E49" s="16">
        <v>45046</v>
      </c>
      <c r="F49" s="16" t="str">
        <f t="shared" si="0"/>
        <v>30</v>
      </c>
      <c r="G49" s="16" t="s">
        <v>100</v>
      </c>
      <c r="H49" s="15" t="s">
        <v>29</v>
      </c>
      <c r="I49" s="15">
        <v>490000</v>
      </c>
      <c r="J49" s="15" t="s">
        <v>11</v>
      </c>
      <c r="K49" s="15" t="s">
        <v>12</v>
      </c>
      <c r="L49" s="15" t="s">
        <v>12</v>
      </c>
    </row>
    <row r="50" spans="2:12" x14ac:dyDescent="0.3">
      <c r="B50" s="15">
        <v>2023</v>
      </c>
      <c r="C50" s="15" t="s">
        <v>33</v>
      </c>
      <c r="D50" s="15">
        <v>1</v>
      </c>
      <c r="E50" s="16">
        <v>45046</v>
      </c>
      <c r="F50" s="16" t="str">
        <f t="shared" si="0"/>
        <v>30</v>
      </c>
      <c r="G50" s="16" t="s">
        <v>100</v>
      </c>
      <c r="H50" s="15" t="s">
        <v>29</v>
      </c>
      <c r="I50" s="15">
        <v>30000</v>
      </c>
      <c r="J50" s="15" t="s">
        <v>14</v>
      </c>
      <c r="K50" s="15" t="s">
        <v>12</v>
      </c>
      <c r="L50" s="15" t="s">
        <v>12</v>
      </c>
    </row>
    <row r="51" spans="2:12" x14ac:dyDescent="0.3">
      <c r="B51" s="15">
        <v>2023</v>
      </c>
      <c r="C51" s="15" t="s">
        <v>33</v>
      </c>
      <c r="D51" s="15">
        <v>1</v>
      </c>
      <c r="E51" s="16">
        <v>45046</v>
      </c>
      <c r="F51" s="16" t="str">
        <f t="shared" si="0"/>
        <v>30</v>
      </c>
      <c r="G51" s="16" t="s">
        <v>100</v>
      </c>
      <c r="H51" s="15" t="s">
        <v>29</v>
      </c>
      <c r="I51" s="15">
        <v>19500</v>
      </c>
      <c r="J51" s="15" t="s">
        <v>14</v>
      </c>
      <c r="K51" s="15" t="s">
        <v>12</v>
      </c>
      <c r="L51" s="15" t="s">
        <v>12</v>
      </c>
    </row>
    <row r="52" spans="2:12" x14ac:dyDescent="0.3">
      <c r="B52" s="15">
        <v>2023</v>
      </c>
      <c r="C52" s="15" t="s">
        <v>9</v>
      </c>
      <c r="D52" s="15">
        <v>1</v>
      </c>
      <c r="E52" s="16">
        <v>44957</v>
      </c>
      <c r="F52" s="16" t="str">
        <f t="shared" si="0"/>
        <v>31</v>
      </c>
      <c r="G52" s="16" t="s">
        <v>98</v>
      </c>
      <c r="H52" s="15" t="s">
        <v>29</v>
      </c>
      <c r="I52" s="15">
        <v>288000</v>
      </c>
      <c r="J52" s="15" t="s">
        <v>13</v>
      </c>
      <c r="K52" s="15" t="s">
        <v>12</v>
      </c>
      <c r="L52" s="15" t="s">
        <v>12</v>
      </c>
    </row>
    <row r="53" spans="2:12" x14ac:dyDescent="0.3">
      <c r="B53" s="15">
        <v>2023</v>
      </c>
      <c r="C53" s="15" t="s">
        <v>34</v>
      </c>
      <c r="D53" s="15">
        <v>1</v>
      </c>
      <c r="E53" s="16">
        <v>45077</v>
      </c>
      <c r="F53" s="16" t="str">
        <f t="shared" si="0"/>
        <v>31</v>
      </c>
      <c r="G53" s="16" t="s">
        <v>101</v>
      </c>
      <c r="H53" s="15" t="s">
        <v>29</v>
      </c>
      <c r="I53" s="15">
        <v>700000</v>
      </c>
      <c r="J53" s="15" t="s">
        <v>11</v>
      </c>
      <c r="K53" s="15" t="s">
        <v>12</v>
      </c>
      <c r="L53" s="15" t="s">
        <v>12</v>
      </c>
    </row>
    <row r="54" spans="2:12" x14ac:dyDescent="0.3">
      <c r="B54" s="15">
        <v>2023</v>
      </c>
      <c r="C54" s="15" t="s">
        <v>31</v>
      </c>
      <c r="D54" s="15">
        <v>1</v>
      </c>
      <c r="E54" s="16">
        <v>44985</v>
      </c>
      <c r="F54" s="16" t="str">
        <f t="shared" si="0"/>
        <v>28</v>
      </c>
      <c r="G54" s="16" t="s">
        <v>98</v>
      </c>
      <c r="H54" s="15" t="s">
        <v>29</v>
      </c>
      <c r="I54" s="15">
        <v>120000</v>
      </c>
      <c r="J54" s="15" t="s">
        <v>13</v>
      </c>
      <c r="K54" s="15" t="s">
        <v>12</v>
      </c>
      <c r="L54" s="15" t="s">
        <v>12</v>
      </c>
    </row>
    <row r="55" spans="2:12" x14ac:dyDescent="0.3">
      <c r="B55" s="15">
        <v>2023</v>
      </c>
      <c r="C55" s="15" t="s">
        <v>34</v>
      </c>
      <c r="D55" s="15">
        <v>1</v>
      </c>
      <c r="E55" s="16">
        <v>45077</v>
      </c>
      <c r="F55" s="16" t="str">
        <f t="shared" si="0"/>
        <v>31</v>
      </c>
      <c r="G55" s="16" t="s">
        <v>101</v>
      </c>
      <c r="H55" s="15" t="s">
        <v>29</v>
      </c>
      <c r="I55" s="15">
        <v>19500</v>
      </c>
      <c r="J55" s="15" t="s">
        <v>14</v>
      </c>
      <c r="K55" s="15" t="s">
        <v>12</v>
      </c>
      <c r="L55" s="15" t="s">
        <v>12</v>
      </c>
    </row>
    <row r="56" spans="2:12" x14ac:dyDescent="0.3">
      <c r="B56" s="15">
        <v>2023</v>
      </c>
      <c r="C56" s="15" t="s">
        <v>32</v>
      </c>
      <c r="D56" s="15">
        <v>1</v>
      </c>
      <c r="E56" s="16">
        <v>45016</v>
      </c>
      <c r="F56" s="16" t="str">
        <f t="shared" si="0"/>
        <v>31</v>
      </c>
      <c r="G56" s="16" t="s">
        <v>99</v>
      </c>
      <c r="H56" s="15" t="s">
        <v>29</v>
      </c>
      <c r="I56" s="15">
        <v>126000</v>
      </c>
      <c r="J56" s="15" t="s">
        <v>13</v>
      </c>
      <c r="K56" s="15" t="s">
        <v>12</v>
      </c>
      <c r="L56" s="15" t="s">
        <v>12</v>
      </c>
    </row>
    <row r="57" spans="2:12" x14ac:dyDescent="0.3">
      <c r="B57" s="15">
        <v>2023</v>
      </c>
      <c r="C57" s="15" t="s">
        <v>33</v>
      </c>
      <c r="D57" s="15">
        <v>1</v>
      </c>
      <c r="E57" s="16">
        <v>45046</v>
      </c>
      <c r="F57" s="16" t="str">
        <f t="shared" si="0"/>
        <v>30</v>
      </c>
      <c r="G57" s="16" t="s">
        <v>100</v>
      </c>
      <c r="H57" s="15" t="s">
        <v>29</v>
      </c>
      <c r="I57" s="15">
        <v>90000</v>
      </c>
      <c r="J57" s="15" t="s">
        <v>13</v>
      </c>
      <c r="K57" s="15" t="s">
        <v>12</v>
      </c>
      <c r="L57" s="15" t="s">
        <v>12</v>
      </c>
    </row>
    <row r="58" spans="2:12" x14ac:dyDescent="0.3">
      <c r="B58" s="15">
        <v>2023</v>
      </c>
      <c r="C58" s="15" t="s">
        <v>35</v>
      </c>
      <c r="D58" s="15">
        <v>1</v>
      </c>
      <c r="E58" s="16">
        <v>45107</v>
      </c>
      <c r="F58" s="16" t="str">
        <f t="shared" si="0"/>
        <v>30</v>
      </c>
      <c r="G58" s="16" t="s">
        <v>99</v>
      </c>
      <c r="H58" s="15" t="s">
        <v>29</v>
      </c>
      <c r="I58" s="15">
        <v>600000</v>
      </c>
      <c r="J58" s="15" t="s">
        <v>11</v>
      </c>
      <c r="K58" s="15" t="s">
        <v>12</v>
      </c>
      <c r="L58" s="15" t="s">
        <v>12</v>
      </c>
    </row>
    <row r="59" spans="2:12" x14ac:dyDescent="0.3">
      <c r="B59" s="15">
        <v>2023</v>
      </c>
      <c r="C59" s="15" t="s">
        <v>34</v>
      </c>
      <c r="D59" s="15">
        <v>1</v>
      </c>
      <c r="E59" s="16">
        <v>45077</v>
      </c>
      <c r="F59" s="16" t="str">
        <f t="shared" si="0"/>
        <v>31</v>
      </c>
      <c r="G59" s="16" t="s">
        <v>101</v>
      </c>
      <c r="H59" s="15" t="s">
        <v>29</v>
      </c>
      <c r="I59" s="15">
        <v>129000</v>
      </c>
      <c r="J59" s="15" t="s">
        <v>13</v>
      </c>
      <c r="K59" s="15" t="s">
        <v>12</v>
      </c>
      <c r="L59" s="15" t="s">
        <v>12</v>
      </c>
    </row>
    <row r="60" spans="2:12" x14ac:dyDescent="0.3">
      <c r="B60" s="15">
        <v>2023</v>
      </c>
      <c r="C60" s="15" t="s">
        <v>35</v>
      </c>
      <c r="D60" s="15">
        <v>1</v>
      </c>
      <c r="E60" s="16">
        <v>45107</v>
      </c>
      <c r="F60" s="16" t="str">
        <f t="shared" si="0"/>
        <v>30</v>
      </c>
      <c r="G60" s="16" t="s">
        <v>99</v>
      </c>
      <c r="H60" s="15" t="s">
        <v>29</v>
      </c>
      <c r="I60" s="15">
        <v>19500</v>
      </c>
      <c r="J60" s="15" t="s">
        <v>14</v>
      </c>
      <c r="K60" s="15" t="s">
        <v>12</v>
      </c>
      <c r="L60" s="15" t="s">
        <v>12</v>
      </c>
    </row>
    <row r="61" spans="2:12" x14ac:dyDescent="0.3">
      <c r="B61" s="15">
        <v>2023</v>
      </c>
      <c r="C61" s="15" t="s">
        <v>35</v>
      </c>
      <c r="D61" s="15">
        <v>1</v>
      </c>
      <c r="E61" s="16">
        <v>45107</v>
      </c>
      <c r="F61" s="16" t="str">
        <f t="shared" si="0"/>
        <v>30</v>
      </c>
      <c r="G61" s="16" t="s">
        <v>99</v>
      </c>
      <c r="H61" s="15" t="s">
        <v>29</v>
      </c>
      <c r="I61" s="15">
        <v>165000</v>
      </c>
      <c r="J61" s="15" t="s">
        <v>13</v>
      </c>
      <c r="K61" s="15" t="s">
        <v>12</v>
      </c>
      <c r="L61" s="15" t="s">
        <v>12</v>
      </c>
    </row>
    <row r="62" spans="2:12" x14ac:dyDescent="0.3">
      <c r="B62" s="15">
        <v>2023</v>
      </c>
      <c r="C62" s="15" t="s">
        <v>36</v>
      </c>
      <c r="D62" s="15">
        <v>1</v>
      </c>
      <c r="E62" s="16">
        <v>45138</v>
      </c>
      <c r="F62" s="16" t="str">
        <f t="shared" si="0"/>
        <v>31</v>
      </c>
      <c r="G62" s="16" t="s">
        <v>102</v>
      </c>
      <c r="H62" s="15" t="s">
        <v>29</v>
      </c>
      <c r="I62" s="15">
        <v>100500</v>
      </c>
      <c r="J62" s="15" t="s">
        <v>13</v>
      </c>
      <c r="K62" s="15" t="s">
        <v>12</v>
      </c>
      <c r="L62" s="15" t="s">
        <v>12</v>
      </c>
    </row>
    <row r="63" spans="2:12" x14ac:dyDescent="0.3">
      <c r="B63" s="15">
        <v>2023</v>
      </c>
      <c r="C63" s="15" t="s">
        <v>36</v>
      </c>
      <c r="D63" s="15">
        <v>1</v>
      </c>
      <c r="E63" s="16">
        <v>45138</v>
      </c>
      <c r="F63" s="16" t="str">
        <f t="shared" si="0"/>
        <v>31</v>
      </c>
      <c r="G63" s="16" t="s">
        <v>102</v>
      </c>
      <c r="H63" s="15" t="s">
        <v>29</v>
      </c>
      <c r="I63" s="15">
        <v>600000</v>
      </c>
      <c r="J63" s="15" t="s">
        <v>11</v>
      </c>
      <c r="K63" s="15" t="s">
        <v>12</v>
      </c>
      <c r="L63" s="15" t="s">
        <v>12</v>
      </c>
    </row>
    <row r="64" spans="2:12" x14ac:dyDescent="0.3">
      <c r="B64" s="15">
        <v>2023</v>
      </c>
      <c r="C64" s="15" t="s">
        <v>37</v>
      </c>
      <c r="D64" s="15">
        <v>1</v>
      </c>
      <c r="E64" s="16">
        <v>45169</v>
      </c>
      <c r="F64" s="16" t="str">
        <f t="shared" si="0"/>
        <v>31</v>
      </c>
      <c r="G64" s="16" t="s">
        <v>103</v>
      </c>
      <c r="H64" s="15" t="s">
        <v>29</v>
      </c>
      <c r="I64" s="15">
        <v>60000</v>
      </c>
      <c r="J64" s="15" t="s">
        <v>13</v>
      </c>
      <c r="K64" s="15" t="s">
        <v>12</v>
      </c>
      <c r="L64" s="15" t="s">
        <v>12</v>
      </c>
    </row>
    <row r="65" spans="2:12" x14ac:dyDescent="0.3">
      <c r="B65" s="15">
        <v>2023</v>
      </c>
      <c r="C65" s="15" t="s">
        <v>36</v>
      </c>
      <c r="D65" s="15">
        <v>1</v>
      </c>
      <c r="E65" s="16">
        <v>45138</v>
      </c>
      <c r="F65" s="16" t="str">
        <f t="shared" si="0"/>
        <v>31</v>
      </c>
      <c r="G65" s="16" t="s">
        <v>102</v>
      </c>
      <c r="H65" s="15" t="s">
        <v>29</v>
      </c>
      <c r="I65" s="15">
        <v>21000</v>
      </c>
      <c r="J65" s="15" t="s">
        <v>14</v>
      </c>
      <c r="K65" s="15" t="s">
        <v>12</v>
      </c>
      <c r="L65" s="15" t="s">
        <v>12</v>
      </c>
    </row>
    <row r="66" spans="2:12" x14ac:dyDescent="0.3">
      <c r="B66" s="15">
        <v>2023</v>
      </c>
      <c r="C66" s="15" t="s">
        <v>38</v>
      </c>
      <c r="D66" s="15">
        <v>1</v>
      </c>
      <c r="E66" s="16">
        <v>45199</v>
      </c>
      <c r="F66" s="16" t="str">
        <f t="shared" si="0"/>
        <v>30</v>
      </c>
      <c r="G66" s="16" t="s">
        <v>104</v>
      </c>
      <c r="H66" s="15" t="s">
        <v>29</v>
      </c>
      <c r="I66" s="15">
        <v>69000</v>
      </c>
      <c r="J66" s="15" t="s">
        <v>13</v>
      </c>
      <c r="K66" s="15" t="s">
        <v>12</v>
      </c>
      <c r="L66" s="15" t="s">
        <v>12</v>
      </c>
    </row>
    <row r="67" spans="2:12" x14ac:dyDescent="0.3">
      <c r="B67" s="15">
        <v>2023</v>
      </c>
      <c r="C67" s="15" t="s">
        <v>39</v>
      </c>
      <c r="D67" s="15">
        <v>1</v>
      </c>
      <c r="E67" s="16">
        <v>45230</v>
      </c>
      <c r="F67" s="16" t="str">
        <f t="shared" si="0"/>
        <v>31</v>
      </c>
      <c r="G67" s="16" t="s">
        <v>98</v>
      </c>
      <c r="H67" s="15" t="s">
        <v>29</v>
      </c>
      <c r="I67" s="15">
        <v>60000</v>
      </c>
      <c r="J67" s="15" t="s">
        <v>13</v>
      </c>
      <c r="K67" s="15" t="s">
        <v>12</v>
      </c>
      <c r="L67" s="15" t="s">
        <v>12</v>
      </c>
    </row>
    <row r="68" spans="2:12" x14ac:dyDescent="0.3">
      <c r="B68" s="15">
        <v>2023</v>
      </c>
      <c r="C68" s="15" t="s">
        <v>37</v>
      </c>
      <c r="D68" s="15">
        <v>1</v>
      </c>
      <c r="E68" s="16">
        <v>45169</v>
      </c>
      <c r="F68" s="16" t="str">
        <f t="shared" si="0"/>
        <v>31</v>
      </c>
      <c r="G68" s="16" t="s">
        <v>103</v>
      </c>
      <c r="H68" s="15" t="s">
        <v>29</v>
      </c>
      <c r="I68" s="15">
        <v>550000</v>
      </c>
      <c r="J68" s="15" t="s">
        <v>11</v>
      </c>
      <c r="K68" s="15" t="s">
        <v>12</v>
      </c>
      <c r="L68" s="15" t="s">
        <v>12</v>
      </c>
    </row>
    <row r="69" spans="2:12" x14ac:dyDescent="0.3">
      <c r="B69" s="15">
        <v>2023</v>
      </c>
      <c r="C69" s="15" t="s">
        <v>40</v>
      </c>
      <c r="D69" s="15">
        <v>1</v>
      </c>
      <c r="E69" s="16">
        <v>45260</v>
      </c>
      <c r="F69" s="16" t="str">
        <f t="shared" ref="F69:F115" si="1">TEXT(E69,"DD")</f>
        <v>30</v>
      </c>
      <c r="G69" s="16" t="s">
        <v>103</v>
      </c>
      <c r="H69" s="15" t="s">
        <v>29</v>
      </c>
      <c r="I69" s="15">
        <v>57000</v>
      </c>
      <c r="J69" s="15" t="s">
        <v>13</v>
      </c>
      <c r="K69" s="15" t="s">
        <v>12</v>
      </c>
      <c r="L69" s="15" t="s">
        <v>12</v>
      </c>
    </row>
    <row r="70" spans="2:12" x14ac:dyDescent="0.3">
      <c r="B70" s="15">
        <v>2023</v>
      </c>
      <c r="C70" s="15" t="s">
        <v>37</v>
      </c>
      <c r="D70" s="15">
        <v>1</v>
      </c>
      <c r="E70" s="16">
        <v>45169</v>
      </c>
      <c r="F70" s="16" t="str">
        <f t="shared" si="1"/>
        <v>31</v>
      </c>
      <c r="G70" s="16" t="s">
        <v>103</v>
      </c>
      <c r="H70" s="15" t="s">
        <v>29</v>
      </c>
      <c r="I70" s="15">
        <v>24600</v>
      </c>
      <c r="J70" s="15" t="s">
        <v>14</v>
      </c>
      <c r="K70" s="15" t="s">
        <v>12</v>
      </c>
      <c r="L70" s="15" t="s">
        <v>12</v>
      </c>
    </row>
    <row r="71" spans="2:12" x14ac:dyDescent="0.3">
      <c r="B71" s="15">
        <v>2023</v>
      </c>
      <c r="C71" s="15" t="s">
        <v>41</v>
      </c>
      <c r="D71" s="15">
        <v>1</v>
      </c>
      <c r="E71" s="16">
        <v>45291</v>
      </c>
      <c r="F71" s="16" t="str">
        <f t="shared" si="1"/>
        <v>31</v>
      </c>
      <c r="G71" s="16" t="s">
        <v>100</v>
      </c>
      <c r="H71" s="15" t="s">
        <v>29</v>
      </c>
      <c r="I71" s="15">
        <v>126000</v>
      </c>
      <c r="J71" s="15" t="s">
        <v>13</v>
      </c>
      <c r="K71" s="15" t="s">
        <v>12</v>
      </c>
      <c r="L71" s="15" t="s">
        <v>12</v>
      </c>
    </row>
    <row r="72" spans="2:12" x14ac:dyDescent="0.3">
      <c r="B72" s="15">
        <v>2023</v>
      </c>
      <c r="C72" s="15" t="s">
        <v>38</v>
      </c>
      <c r="D72" s="15">
        <v>1</v>
      </c>
      <c r="E72" s="16">
        <v>45199</v>
      </c>
      <c r="F72" s="16" t="str">
        <f t="shared" si="1"/>
        <v>30</v>
      </c>
      <c r="G72" s="16" t="s">
        <v>104</v>
      </c>
      <c r="H72" s="15" t="s">
        <v>29</v>
      </c>
      <c r="I72" s="15">
        <v>400000</v>
      </c>
      <c r="J72" s="15" t="s">
        <v>11</v>
      </c>
      <c r="K72" s="15" t="s">
        <v>12</v>
      </c>
      <c r="L72" s="15" t="s">
        <v>12</v>
      </c>
    </row>
    <row r="73" spans="2:12" x14ac:dyDescent="0.3">
      <c r="B73" s="15">
        <v>2023</v>
      </c>
      <c r="C73" s="15" t="s">
        <v>38</v>
      </c>
      <c r="D73" s="15">
        <v>1</v>
      </c>
      <c r="E73" s="16">
        <v>45199</v>
      </c>
      <c r="F73" s="16" t="str">
        <f t="shared" si="1"/>
        <v>30</v>
      </c>
      <c r="G73" s="16" t="s">
        <v>104</v>
      </c>
      <c r="H73" s="15" t="s">
        <v>29</v>
      </c>
      <c r="I73" s="15">
        <v>21900</v>
      </c>
      <c r="J73" s="15" t="s">
        <v>14</v>
      </c>
      <c r="K73" s="15" t="s">
        <v>12</v>
      </c>
      <c r="L73" s="15" t="s">
        <v>12</v>
      </c>
    </row>
    <row r="74" spans="2:12" x14ac:dyDescent="0.3">
      <c r="B74" s="15">
        <v>2023</v>
      </c>
      <c r="C74" s="15" t="s">
        <v>39</v>
      </c>
      <c r="D74" s="15">
        <v>1</v>
      </c>
      <c r="E74" s="16">
        <v>45230</v>
      </c>
      <c r="F74" s="16" t="str">
        <f t="shared" si="1"/>
        <v>31</v>
      </c>
      <c r="G74" s="16" t="s">
        <v>98</v>
      </c>
      <c r="H74" s="15" t="s">
        <v>29</v>
      </c>
      <c r="I74" s="15">
        <v>600000</v>
      </c>
      <c r="J74" s="15" t="s">
        <v>11</v>
      </c>
      <c r="K74" s="15" t="s">
        <v>12</v>
      </c>
      <c r="L74" s="15" t="s">
        <v>12</v>
      </c>
    </row>
    <row r="75" spans="2:12" x14ac:dyDescent="0.3">
      <c r="B75" s="15">
        <v>2023</v>
      </c>
      <c r="C75" s="15" t="s">
        <v>39</v>
      </c>
      <c r="D75" s="15">
        <v>1</v>
      </c>
      <c r="E75" s="16">
        <v>45230</v>
      </c>
      <c r="F75" s="16" t="str">
        <f t="shared" si="1"/>
        <v>31</v>
      </c>
      <c r="G75" s="16" t="s">
        <v>98</v>
      </c>
      <c r="H75" s="15" t="s">
        <v>29</v>
      </c>
      <c r="I75" s="15">
        <v>30000</v>
      </c>
      <c r="J75" s="15" t="s">
        <v>14</v>
      </c>
      <c r="K75" s="15" t="s">
        <v>12</v>
      </c>
      <c r="L75" s="15" t="s">
        <v>12</v>
      </c>
    </row>
    <row r="76" spans="2:12" x14ac:dyDescent="0.3">
      <c r="B76" s="15">
        <v>2023</v>
      </c>
      <c r="C76" s="15" t="s">
        <v>40</v>
      </c>
      <c r="D76" s="15">
        <v>1</v>
      </c>
      <c r="E76" s="16">
        <v>45260</v>
      </c>
      <c r="F76" s="16" t="str">
        <f t="shared" si="1"/>
        <v>30</v>
      </c>
      <c r="G76" s="16" t="s">
        <v>103</v>
      </c>
      <c r="H76" s="15" t="s">
        <v>29</v>
      </c>
      <c r="I76" s="15">
        <v>600000</v>
      </c>
      <c r="J76" s="15" t="s">
        <v>11</v>
      </c>
      <c r="K76" s="15" t="s">
        <v>12</v>
      </c>
      <c r="L76" s="15" t="s">
        <v>12</v>
      </c>
    </row>
    <row r="77" spans="2:12" x14ac:dyDescent="0.3">
      <c r="B77" s="15">
        <v>2023</v>
      </c>
      <c r="C77" s="15" t="s">
        <v>40</v>
      </c>
      <c r="D77" s="15">
        <v>1</v>
      </c>
      <c r="E77" s="16">
        <v>45260</v>
      </c>
      <c r="F77" s="16" t="str">
        <f t="shared" si="1"/>
        <v>30</v>
      </c>
      <c r="G77" s="16" t="s">
        <v>103</v>
      </c>
      <c r="H77" s="15" t="s">
        <v>29</v>
      </c>
      <c r="I77" s="15">
        <v>21000</v>
      </c>
      <c r="J77" s="15" t="s">
        <v>14</v>
      </c>
      <c r="K77" s="15" t="s">
        <v>12</v>
      </c>
      <c r="L77" s="15" t="s">
        <v>12</v>
      </c>
    </row>
    <row r="78" spans="2:12" x14ac:dyDescent="0.3">
      <c r="B78" s="15">
        <v>2023</v>
      </c>
      <c r="C78" s="15" t="s">
        <v>41</v>
      </c>
      <c r="D78" s="15">
        <v>1</v>
      </c>
      <c r="E78" s="16">
        <v>45291</v>
      </c>
      <c r="F78" s="16" t="str">
        <f t="shared" si="1"/>
        <v>31</v>
      </c>
      <c r="G78" s="16" t="s">
        <v>100</v>
      </c>
      <c r="H78" s="15" t="s">
        <v>29</v>
      </c>
      <c r="I78" s="15">
        <v>750000</v>
      </c>
      <c r="J78" s="15" t="s">
        <v>11</v>
      </c>
      <c r="K78" s="15" t="s">
        <v>12</v>
      </c>
      <c r="L78" s="15" t="s">
        <v>12</v>
      </c>
    </row>
    <row r="79" spans="2:12" x14ac:dyDescent="0.3">
      <c r="B79" s="15">
        <v>2023</v>
      </c>
      <c r="C79" s="15" t="s">
        <v>41</v>
      </c>
      <c r="D79" s="15">
        <v>1</v>
      </c>
      <c r="E79" s="16">
        <v>45291</v>
      </c>
      <c r="F79" s="16" t="str">
        <f t="shared" si="1"/>
        <v>31</v>
      </c>
      <c r="G79" s="16" t="s">
        <v>100</v>
      </c>
      <c r="H79" s="15" t="s">
        <v>29</v>
      </c>
      <c r="I79" s="15">
        <v>27000</v>
      </c>
      <c r="J79" s="15" t="s">
        <v>14</v>
      </c>
      <c r="K79" s="15" t="s">
        <v>12</v>
      </c>
      <c r="L79" s="15" t="s">
        <v>12</v>
      </c>
    </row>
    <row r="80" spans="2:12" x14ac:dyDescent="0.3">
      <c r="B80" s="15">
        <v>2023</v>
      </c>
      <c r="C80" s="15" t="s">
        <v>9</v>
      </c>
      <c r="D80" s="15">
        <v>1</v>
      </c>
      <c r="E80" s="16">
        <v>44957</v>
      </c>
      <c r="F80" s="16" t="str">
        <f t="shared" si="1"/>
        <v>31</v>
      </c>
      <c r="G80" s="16" t="s">
        <v>98</v>
      </c>
      <c r="H80" s="15" t="s">
        <v>30</v>
      </c>
      <c r="I80" s="15">
        <v>510000</v>
      </c>
      <c r="J80" s="15" t="s">
        <v>11</v>
      </c>
      <c r="K80" s="15" t="s">
        <v>12</v>
      </c>
      <c r="L80" s="15" t="s">
        <v>12</v>
      </c>
    </row>
    <row r="81" spans="2:12" x14ac:dyDescent="0.3">
      <c r="B81" s="15">
        <v>2023</v>
      </c>
      <c r="C81" s="15" t="s">
        <v>9</v>
      </c>
      <c r="D81" s="15">
        <v>1</v>
      </c>
      <c r="E81" s="16">
        <v>44957</v>
      </c>
      <c r="F81" s="16" t="str">
        <f t="shared" si="1"/>
        <v>31</v>
      </c>
      <c r="G81" s="16" t="s">
        <v>98</v>
      </c>
      <c r="H81" s="15" t="s">
        <v>30</v>
      </c>
      <c r="I81" s="15">
        <v>40000</v>
      </c>
      <c r="J81" s="15" t="s">
        <v>14</v>
      </c>
      <c r="K81" s="15" t="s">
        <v>12</v>
      </c>
      <c r="L81" s="15" t="s">
        <v>12</v>
      </c>
    </row>
    <row r="82" spans="2:12" x14ac:dyDescent="0.3">
      <c r="B82" s="15">
        <v>2023</v>
      </c>
      <c r="C82" s="15" t="s">
        <v>31</v>
      </c>
      <c r="D82" s="15">
        <v>1</v>
      </c>
      <c r="E82" s="16">
        <v>44985</v>
      </c>
      <c r="F82" s="16" t="str">
        <f t="shared" si="1"/>
        <v>28</v>
      </c>
      <c r="G82" s="16" t="s">
        <v>98</v>
      </c>
      <c r="H82" s="15" t="s">
        <v>30</v>
      </c>
      <c r="I82" s="15">
        <v>459000</v>
      </c>
      <c r="J82" s="15" t="s">
        <v>11</v>
      </c>
      <c r="K82" s="15" t="s">
        <v>12</v>
      </c>
      <c r="L82" s="15" t="s">
        <v>12</v>
      </c>
    </row>
    <row r="83" spans="2:12" x14ac:dyDescent="0.3">
      <c r="B83" s="15">
        <v>2023</v>
      </c>
      <c r="C83" s="15" t="s">
        <v>31</v>
      </c>
      <c r="D83" s="15">
        <v>1</v>
      </c>
      <c r="E83" s="16">
        <v>44985</v>
      </c>
      <c r="F83" s="16" t="str">
        <f t="shared" si="1"/>
        <v>28</v>
      </c>
      <c r="G83" s="16" t="s">
        <v>98</v>
      </c>
      <c r="H83" s="15" t="s">
        <v>30</v>
      </c>
      <c r="I83" s="15">
        <v>20000</v>
      </c>
      <c r="J83" s="15" t="s">
        <v>14</v>
      </c>
      <c r="K83" s="15" t="s">
        <v>12</v>
      </c>
      <c r="L83" s="15" t="s">
        <v>12</v>
      </c>
    </row>
    <row r="84" spans="2:12" x14ac:dyDescent="0.3">
      <c r="B84" s="15">
        <v>2023</v>
      </c>
      <c r="C84" s="15" t="s">
        <v>32</v>
      </c>
      <c r="D84" s="15">
        <v>1</v>
      </c>
      <c r="E84" s="16">
        <v>45016</v>
      </c>
      <c r="F84" s="16" t="str">
        <f t="shared" si="1"/>
        <v>31</v>
      </c>
      <c r="G84" s="16" t="s">
        <v>99</v>
      </c>
      <c r="H84" s="15" t="s">
        <v>30</v>
      </c>
      <c r="I84" s="15">
        <v>382500</v>
      </c>
      <c r="J84" s="15" t="s">
        <v>11</v>
      </c>
      <c r="K84" s="15" t="s">
        <v>12</v>
      </c>
      <c r="L84" s="15" t="s">
        <v>12</v>
      </c>
    </row>
    <row r="85" spans="2:12" x14ac:dyDescent="0.3">
      <c r="B85" s="15">
        <v>2023</v>
      </c>
      <c r="C85" s="15" t="s">
        <v>32</v>
      </c>
      <c r="D85" s="15">
        <v>1</v>
      </c>
      <c r="E85" s="16">
        <v>45016</v>
      </c>
      <c r="F85" s="16" t="str">
        <f t="shared" si="1"/>
        <v>31</v>
      </c>
      <c r="G85" s="16" t="s">
        <v>99</v>
      </c>
      <c r="H85" s="15" t="s">
        <v>30</v>
      </c>
      <c r="I85" s="15">
        <v>24000</v>
      </c>
      <c r="J85" s="15" t="s">
        <v>14</v>
      </c>
      <c r="K85" s="15" t="s">
        <v>12</v>
      </c>
      <c r="L85" s="15" t="s">
        <v>12</v>
      </c>
    </row>
    <row r="86" spans="2:12" x14ac:dyDescent="0.3">
      <c r="B86" s="15">
        <v>2023</v>
      </c>
      <c r="C86" s="15" t="s">
        <v>33</v>
      </c>
      <c r="D86" s="15">
        <v>1</v>
      </c>
      <c r="E86" s="16">
        <v>45046</v>
      </c>
      <c r="F86" s="16" t="str">
        <f t="shared" si="1"/>
        <v>30</v>
      </c>
      <c r="G86" s="16" t="s">
        <v>100</v>
      </c>
      <c r="H86" s="15" t="s">
        <v>30</v>
      </c>
      <c r="I86" s="15">
        <v>306000</v>
      </c>
      <c r="J86" s="15" t="s">
        <v>11</v>
      </c>
      <c r="K86" s="15" t="s">
        <v>12</v>
      </c>
      <c r="L86" s="15" t="s">
        <v>12</v>
      </c>
    </row>
    <row r="87" spans="2:12" x14ac:dyDescent="0.3">
      <c r="B87" s="15">
        <v>2023</v>
      </c>
      <c r="C87" s="15" t="s">
        <v>33</v>
      </c>
      <c r="D87" s="15">
        <v>1</v>
      </c>
      <c r="E87" s="16">
        <v>45046</v>
      </c>
      <c r="F87" s="16" t="str">
        <f t="shared" si="1"/>
        <v>30</v>
      </c>
      <c r="G87" s="16" t="s">
        <v>100</v>
      </c>
      <c r="H87" s="15" t="s">
        <v>30</v>
      </c>
      <c r="I87" s="15">
        <v>22000</v>
      </c>
      <c r="J87" s="15" t="s">
        <v>14</v>
      </c>
      <c r="K87" s="15" t="s">
        <v>12</v>
      </c>
      <c r="L87" s="15" t="s">
        <v>12</v>
      </c>
    </row>
    <row r="88" spans="2:12" x14ac:dyDescent="0.3">
      <c r="B88" s="15">
        <v>2023</v>
      </c>
      <c r="C88" s="15" t="s">
        <v>34</v>
      </c>
      <c r="D88" s="15">
        <v>1</v>
      </c>
      <c r="E88" s="16">
        <v>45077</v>
      </c>
      <c r="F88" s="16" t="str">
        <f t="shared" si="1"/>
        <v>31</v>
      </c>
      <c r="G88" s="16" t="s">
        <v>101</v>
      </c>
      <c r="H88" s="15" t="s">
        <v>30</v>
      </c>
      <c r="I88" s="15">
        <v>459000</v>
      </c>
      <c r="J88" s="15" t="s">
        <v>11</v>
      </c>
      <c r="K88" s="15" t="s">
        <v>12</v>
      </c>
      <c r="L88" s="15" t="s">
        <v>12</v>
      </c>
    </row>
    <row r="89" spans="2:12" x14ac:dyDescent="0.3">
      <c r="B89" s="15">
        <v>2023</v>
      </c>
      <c r="C89" s="15" t="s">
        <v>34</v>
      </c>
      <c r="D89" s="15">
        <v>1</v>
      </c>
      <c r="E89" s="16">
        <v>45077</v>
      </c>
      <c r="F89" s="16" t="str">
        <f t="shared" si="1"/>
        <v>31</v>
      </c>
      <c r="G89" s="16" t="s">
        <v>101</v>
      </c>
      <c r="H89" s="15" t="s">
        <v>30</v>
      </c>
      <c r="I89" s="15">
        <v>100000</v>
      </c>
      <c r="J89" s="15" t="s">
        <v>14</v>
      </c>
      <c r="K89" s="15" t="s">
        <v>12</v>
      </c>
      <c r="L89" s="15" t="s">
        <v>12</v>
      </c>
    </row>
    <row r="90" spans="2:12" x14ac:dyDescent="0.3">
      <c r="B90" s="15">
        <v>2023</v>
      </c>
      <c r="C90" s="15" t="s">
        <v>35</v>
      </c>
      <c r="D90" s="15">
        <v>1</v>
      </c>
      <c r="E90" s="16">
        <v>45107</v>
      </c>
      <c r="F90" s="16" t="str">
        <f t="shared" si="1"/>
        <v>30</v>
      </c>
      <c r="G90" s="16" t="s">
        <v>99</v>
      </c>
      <c r="H90" s="15" t="s">
        <v>30</v>
      </c>
      <c r="I90" s="15">
        <v>561000</v>
      </c>
      <c r="J90" s="15" t="s">
        <v>11</v>
      </c>
      <c r="K90" s="15" t="s">
        <v>12</v>
      </c>
      <c r="L90" s="15" t="s">
        <v>12</v>
      </c>
    </row>
    <row r="91" spans="2:12" x14ac:dyDescent="0.3">
      <c r="B91" s="15">
        <v>2023</v>
      </c>
      <c r="C91" s="15" t="s">
        <v>35</v>
      </c>
      <c r="D91" s="15">
        <v>1</v>
      </c>
      <c r="E91" s="16">
        <v>45107</v>
      </c>
      <c r="F91" s="16" t="str">
        <f t="shared" si="1"/>
        <v>30</v>
      </c>
      <c r="G91" s="16" t="s">
        <v>99</v>
      </c>
      <c r="H91" s="15" t="s">
        <v>30</v>
      </c>
      <c r="I91" s="15">
        <v>80000</v>
      </c>
      <c r="J91" s="15" t="s">
        <v>14</v>
      </c>
      <c r="K91" s="15" t="s">
        <v>12</v>
      </c>
      <c r="L91" s="15" t="s">
        <v>12</v>
      </c>
    </row>
    <row r="92" spans="2:12" x14ac:dyDescent="0.3">
      <c r="B92" s="15">
        <v>2023</v>
      </c>
      <c r="C92" s="15" t="s">
        <v>36</v>
      </c>
      <c r="D92" s="15">
        <v>1</v>
      </c>
      <c r="E92" s="16">
        <v>45138</v>
      </c>
      <c r="F92" s="16" t="str">
        <f t="shared" si="1"/>
        <v>31</v>
      </c>
      <c r="G92" s="16" t="s">
        <v>102</v>
      </c>
      <c r="H92" s="15" t="s">
        <v>30</v>
      </c>
      <c r="I92" s="15">
        <v>433500</v>
      </c>
      <c r="J92" s="15" t="s">
        <v>11</v>
      </c>
      <c r="K92" s="15" t="s">
        <v>12</v>
      </c>
      <c r="L92" s="15" t="s">
        <v>12</v>
      </c>
    </row>
    <row r="93" spans="2:12" x14ac:dyDescent="0.3">
      <c r="B93" s="15">
        <v>2023</v>
      </c>
      <c r="C93" s="15" t="s">
        <v>36</v>
      </c>
      <c r="D93" s="15">
        <v>1</v>
      </c>
      <c r="E93" s="16">
        <v>45138</v>
      </c>
      <c r="F93" s="16" t="str">
        <f t="shared" si="1"/>
        <v>31</v>
      </c>
      <c r="G93" s="16" t="s">
        <v>102</v>
      </c>
      <c r="H93" s="15" t="s">
        <v>30</v>
      </c>
      <c r="I93" s="15">
        <v>40000</v>
      </c>
      <c r="J93" s="15" t="s">
        <v>14</v>
      </c>
      <c r="K93" s="15" t="s">
        <v>12</v>
      </c>
      <c r="L93" s="15" t="s">
        <v>12</v>
      </c>
    </row>
    <row r="94" spans="2:12" x14ac:dyDescent="0.3">
      <c r="B94" s="15">
        <v>2023</v>
      </c>
      <c r="C94" s="15" t="s">
        <v>37</v>
      </c>
      <c r="D94" s="15">
        <v>1</v>
      </c>
      <c r="E94" s="16">
        <v>45169</v>
      </c>
      <c r="F94" s="16" t="str">
        <f t="shared" si="1"/>
        <v>31</v>
      </c>
      <c r="G94" s="16" t="s">
        <v>103</v>
      </c>
      <c r="H94" s="15" t="s">
        <v>30</v>
      </c>
      <c r="I94" s="15">
        <v>382500</v>
      </c>
      <c r="J94" s="15" t="s">
        <v>11</v>
      </c>
      <c r="K94" s="15" t="s">
        <v>12</v>
      </c>
      <c r="L94" s="15" t="s">
        <v>12</v>
      </c>
    </row>
    <row r="95" spans="2:12" x14ac:dyDescent="0.3">
      <c r="B95" s="15">
        <v>2023</v>
      </c>
      <c r="C95" s="15" t="s">
        <v>37</v>
      </c>
      <c r="D95" s="15">
        <v>1</v>
      </c>
      <c r="E95" s="16">
        <v>45169</v>
      </c>
      <c r="F95" s="16" t="str">
        <f t="shared" si="1"/>
        <v>31</v>
      </c>
      <c r="G95" s="16" t="s">
        <v>103</v>
      </c>
      <c r="H95" s="15" t="s">
        <v>30</v>
      </c>
      <c r="I95" s="15">
        <v>20000</v>
      </c>
      <c r="J95" s="15" t="s">
        <v>14</v>
      </c>
      <c r="K95" s="15" t="s">
        <v>12</v>
      </c>
      <c r="L95" s="15" t="s">
        <v>12</v>
      </c>
    </row>
    <row r="96" spans="2:12" x14ac:dyDescent="0.3">
      <c r="B96" s="15">
        <v>2023</v>
      </c>
      <c r="C96" s="15" t="s">
        <v>9</v>
      </c>
      <c r="D96" s="15">
        <v>1</v>
      </c>
      <c r="E96" s="16">
        <v>44957</v>
      </c>
      <c r="F96" s="16" t="str">
        <f t="shared" si="1"/>
        <v>31</v>
      </c>
      <c r="G96" s="16" t="s">
        <v>98</v>
      </c>
      <c r="H96" s="15" t="s">
        <v>30</v>
      </c>
      <c r="I96" s="15">
        <v>180000</v>
      </c>
      <c r="J96" s="15" t="s">
        <v>13</v>
      </c>
      <c r="K96" s="15" t="s">
        <v>12</v>
      </c>
      <c r="L96" s="15" t="s">
        <v>12</v>
      </c>
    </row>
    <row r="97" spans="2:12" x14ac:dyDescent="0.3">
      <c r="B97" s="15">
        <v>2023</v>
      </c>
      <c r="C97" s="15" t="s">
        <v>31</v>
      </c>
      <c r="D97" s="15">
        <v>1</v>
      </c>
      <c r="E97" s="16">
        <v>44985</v>
      </c>
      <c r="F97" s="16" t="str">
        <f t="shared" si="1"/>
        <v>28</v>
      </c>
      <c r="G97" s="16" t="s">
        <v>98</v>
      </c>
      <c r="H97" s="15" t="s">
        <v>30</v>
      </c>
      <c r="I97" s="15">
        <v>150000</v>
      </c>
      <c r="J97" s="15" t="s">
        <v>13</v>
      </c>
      <c r="K97" s="15" t="s">
        <v>12</v>
      </c>
      <c r="L97" s="15" t="s">
        <v>12</v>
      </c>
    </row>
    <row r="98" spans="2:12" x14ac:dyDescent="0.3">
      <c r="B98" s="15">
        <v>2023</v>
      </c>
      <c r="C98" s="15" t="s">
        <v>38</v>
      </c>
      <c r="D98" s="15">
        <v>1</v>
      </c>
      <c r="E98" s="16">
        <v>45199</v>
      </c>
      <c r="F98" s="16" t="str">
        <f t="shared" si="1"/>
        <v>30</v>
      </c>
      <c r="G98" s="16" t="s">
        <v>104</v>
      </c>
      <c r="H98" s="15" t="s">
        <v>30</v>
      </c>
      <c r="I98" s="15">
        <v>408000</v>
      </c>
      <c r="J98" s="15" t="s">
        <v>11</v>
      </c>
      <c r="K98" s="15" t="s">
        <v>12</v>
      </c>
      <c r="L98" s="15" t="s">
        <v>12</v>
      </c>
    </row>
    <row r="99" spans="2:12" x14ac:dyDescent="0.3">
      <c r="B99" s="15">
        <v>2023</v>
      </c>
      <c r="C99" s="15" t="s">
        <v>32</v>
      </c>
      <c r="D99" s="15">
        <v>1</v>
      </c>
      <c r="E99" s="16">
        <v>45016</v>
      </c>
      <c r="F99" s="16" t="str">
        <f t="shared" si="1"/>
        <v>31</v>
      </c>
      <c r="G99" s="16" t="s">
        <v>99</v>
      </c>
      <c r="H99" s="15" t="s">
        <v>30</v>
      </c>
      <c r="I99" s="15">
        <v>60000</v>
      </c>
      <c r="J99" s="15" t="s">
        <v>13</v>
      </c>
      <c r="K99" s="15" t="s">
        <v>12</v>
      </c>
      <c r="L99" s="15" t="s">
        <v>12</v>
      </c>
    </row>
    <row r="100" spans="2:12" x14ac:dyDescent="0.3">
      <c r="B100" s="15">
        <v>2023</v>
      </c>
      <c r="C100" s="15" t="s">
        <v>38</v>
      </c>
      <c r="D100" s="15">
        <v>1</v>
      </c>
      <c r="E100" s="16">
        <v>45199</v>
      </c>
      <c r="F100" s="16" t="str">
        <f t="shared" si="1"/>
        <v>30</v>
      </c>
      <c r="G100" s="16" t="s">
        <v>104</v>
      </c>
      <c r="H100" s="15" t="s">
        <v>30</v>
      </c>
      <c r="I100" s="15">
        <v>26600</v>
      </c>
      <c r="J100" s="15" t="s">
        <v>14</v>
      </c>
      <c r="K100" s="15" t="s">
        <v>12</v>
      </c>
      <c r="L100" s="15" t="s">
        <v>12</v>
      </c>
    </row>
    <row r="101" spans="2:12" x14ac:dyDescent="0.3">
      <c r="B101" s="15">
        <v>2023</v>
      </c>
      <c r="C101" s="15" t="s">
        <v>33</v>
      </c>
      <c r="D101" s="15">
        <v>1</v>
      </c>
      <c r="E101" s="16">
        <v>45046</v>
      </c>
      <c r="F101" s="16" t="str">
        <f t="shared" si="1"/>
        <v>30</v>
      </c>
      <c r="G101" s="16" t="s">
        <v>100</v>
      </c>
      <c r="H101" s="15" t="s">
        <v>30</v>
      </c>
      <c r="I101" s="15">
        <v>90000</v>
      </c>
      <c r="J101" s="15" t="s">
        <v>13</v>
      </c>
      <c r="K101" s="15" t="s">
        <v>12</v>
      </c>
      <c r="L101" s="15" t="s">
        <v>12</v>
      </c>
    </row>
    <row r="102" spans="2:12" x14ac:dyDescent="0.3">
      <c r="B102" s="15">
        <v>2023</v>
      </c>
      <c r="C102" s="15" t="s">
        <v>34</v>
      </c>
      <c r="D102" s="15">
        <v>1</v>
      </c>
      <c r="E102" s="16">
        <v>45077</v>
      </c>
      <c r="F102" s="16" t="str">
        <f t="shared" si="1"/>
        <v>31</v>
      </c>
      <c r="G102" s="16" t="s">
        <v>101</v>
      </c>
      <c r="H102" s="15" t="s">
        <v>30</v>
      </c>
      <c r="I102" s="15">
        <v>132000</v>
      </c>
      <c r="J102" s="15" t="s">
        <v>13</v>
      </c>
      <c r="K102" s="15" t="s">
        <v>12</v>
      </c>
      <c r="L102" s="15" t="s">
        <v>12</v>
      </c>
    </row>
    <row r="103" spans="2:12" x14ac:dyDescent="0.3">
      <c r="B103" s="15">
        <v>2023</v>
      </c>
      <c r="C103" s="15" t="s">
        <v>39</v>
      </c>
      <c r="D103" s="15">
        <v>1</v>
      </c>
      <c r="E103" s="16">
        <v>45230</v>
      </c>
      <c r="F103" s="16" t="str">
        <f t="shared" si="1"/>
        <v>31</v>
      </c>
      <c r="G103" s="16" t="s">
        <v>98</v>
      </c>
      <c r="H103" s="15" t="s">
        <v>30</v>
      </c>
      <c r="I103" s="15">
        <v>369750</v>
      </c>
      <c r="J103" s="15" t="s">
        <v>11</v>
      </c>
      <c r="K103" s="15" t="s">
        <v>12</v>
      </c>
      <c r="L103" s="15" t="s">
        <v>12</v>
      </c>
    </row>
    <row r="104" spans="2:12" x14ac:dyDescent="0.3">
      <c r="B104" s="15">
        <v>2023</v>
      </c>
      <c r="C104" s="15" t="s">
        <v>35</v>
      </c>
      <c r="D104" s="15">
        <v>1</v>
      </c>
      <c r="E104" s="16">
        <v>45107</v>
      </c>
      <c r="F104" s="16" t="str">
        <f t="shared" si="1"/>
        <v>30</v>
      </c>
      <c r="G104" s="16" t="s">
        <v>99</v>
      </c>
      <c r="H104" s="15" t="s">
        <v>30</v>
      </c>
      <c r="I104" s="15">
        <v>108000</v>
      </c>
      <c r="J104" s="15" t="s">
        <v>13</v>
      </c>
      <c r="K104" s="15" t="s">
        <v>12</v>
      </c>
      <c r="L104" s="15" t="s">
        <v>12</v>
      </c>
    </row>
    <row r="105" spans="2:12" x14ac:dyDescent="0.3">
      <c r="B105" s="15">
        <v>2023</v>
      </c>
      <c r="C105" s="15" t="s">
        <v>39</v>
      </c>
      <c r="D105" s="15">
        <v>1</v>
      </c>
      <c r="E105" s="16">
        <v>45230</v>
      </c>
      <c r="F105" s="16" t="str">
        <f t="shared" si="1"/>
        <v>31</v>
      </c>
      <c r="G105" s="16" t="s">
        <v>98</v>
      </c>
      <c r="H105" s="15" t="s">
        <v>30</v>
      </c>
      <c r="I105" s="15">
        <v>60000</v>
      </c>
      <c r="J105" s="15" t="s">
        <v>14</v>
      </c>
      <c r="K105" s="15" t="s">
        <v>12</v>
      </c>
      <c r="L105" s="15" t="s">
        <v>12</v>
      </c>
    </row>
    <row r="106" spans="2:12" x14ac:dyDescent="0.3">
      <c r="B106" s="15">
        <v>2023</v>
      </c>
      <c r="C106" s="15" t="s">
        <v>36</v>
      </c>
      <c r="D106" s="15">
        <v>1</v>
      </c>
      <c r="E106" s="16">
        <v>45138</v>
      </c>
      <c r="F106" s="16" t="str">
        <f t="shared" si="1"/>
        <v>31</v>
      </c>
      <c r="G106" s="16" t="s">
        <v>102</v>
      </c>
      <c r="H106" s="15" t="s">
        <v>30</v>
      </c>
      <c r="I106" s="15">
        <v>60000</v>
      </c>
      <c r="J106" s="15" t="s">
        <v>13</v>
      </c>
      <c r="K106" s="15" t="s">
        <v>12</v>
      </c>
      <c r="L106" s="15" t="s">
        <v>12</v>
      </c>
    </row>
    <row r="107" spans="2:12" x14ac:dyDescent="0.3">
      <c r="B107" s="15">
        <v>2023</v>
      </c>
      <c r="C107" s="15" t="s">
        <v>37</v>
      </c>
      <c r="D107" s="15">
        <v>1</v>
      </c>
      <c r="E107" s="16">
        <v>45169</v>
      </c>
      <c r="F107" s="16" t="str">
        <f t="shared" si="1"/>
        <v>31</v>
      </c>
      <c r="G107" s="16" t="s">
        <v>103</v>
      </c>
      <c r="H107" s="15" t="s">
        <v>30</v>
      </c>
      <c r="I107" s="15">
        <v>60000</v>
      </c>
      <c r="J107" s="15" t="s">
        <v>13</v>
      </c>
      <c r="K107" s="15" t="s">
        <v>12</v>
      </c>
      <c r="L107" s="15" t="s">
        <v>12</v>
      </c>
    </row>
    <row r="108" spans="2:12" x14ac:dyDescent="0.3">
      <c r="B108" s="15">
        <v>2023</v>
      </c>
      <c r="C108" s="15" t="s">
        <v>40</v>
      </c>
      <c r="D108" s="15">
        <v>1</v>
      </c>
      <c r="E108" s="16">
        <v>45260</v>
      </c>
      <c r="F108" s="16" t="str">
        <f t="shared" si="1"/>
        <v>30</v>
      </c>
      <c r="G108" s="16" t="s">
        <v>103</v>
      </c>
      <c r="H108" s="15" t="s">
        <v>30</v>
      </c>
      <c r="I108" s="15">
        <v>362100</v>
      </c>
      <c r="J108" s="15" t="s">
        <v>11</v>
      </c>
      <c r="K108" s="15" t="s">
        <v>12</v>
      </c>
      <c r="L108" s="15" t="s">
        <v>12</v>
      </c>
    </row>
    <row r="109" spans="2:12" x14ac:dyDescent="0.3">
      <c r="B109" s="15">
        <v>2023</v>
      </c>
      <c r="C109" s="15" t="s">
        <v>38</v>
      </c>
      <c r="D109" s="15">
        <v>1</v>
      </c>
      <c r="E109" s="16">
        <v>45199</v>
      </c>
      <c r="F109" s="16" t="str">
        <f t="shared" si="1"/>
        <v>30</v>
      </c>
      <c r="G109" s="16" t="s">
        <v>104</v>
      </c>
      <c r="H109" s="15" t="s">
        <v>30</v>
      </c>
      <c r="I109" s="15">
        <v>60000</v>
      </c>
      <c r="J109" s="15" t="s">
        <v>13</v>
      </c>
      <c r="K109" s="15" t="s">
        <v>12</v>
      </c>
      <c r="L109" s="15" t="s">
        <v>12</v>
      </c>
    </row>
    <row r="110" spans="2:12" x14ac:dyDescent="0.3">
      <c r="B110" s="15">
        <v>2023</v>
      </c>
      <c r="C110" s="15" t="s">
        <v>40</v>
      </c>
      <c r="D110" s="15">
        <v>1</v>
      </c>
      <c r="E110" s="16">
        <v>45260</v>
      </c>
      <c r="F110" s="16" t="str">
        <f t="shared" si="1"/>
        <v>30</v>
      </c>
      <c r="G110" s="16" t="s">
        <v>103</v>
      </c>
      <c r="H110" s="15" t="s">
        <v>30</v>
      </c>
      <c r="I110" s="15">
        <v>40000</v>
      </c>
      <c r="J110" s="15" t="s">
        <v>14</v>
      </c>
      <c r="K110" s="15" t="s">
        <v>12</v>
      </c>
      <c r="L110" s="15" t="s">
        <v>12</v>
      </c>
    </row>
    <row r="111" spans="2:12" x14ac:dyDescent="0.3">
      <c r="B111" s="15">
        <v>2023</v>
      </c>
      <c r="C111" s="15" t="s">
        <v>39</v>
      </c>
      <c r="D111" s="15">
        <v>1</v>
      </c>
      <c r="E111" s="16">
        <v>45230</v>
      </c>
      <c r="F111" s="16" t="str">
        <f t="shared" si="1"/>
        <v>31</v>
      </c>
      <c r="G111" s="16" t="s">
        <v>98</v>
      </c>
      <c r="H111" s="15" t="s">
        <v>30</v>
      </c>
      <c r="I111" s="15">
        <v>72000</v>
      </c>
      <c r="J111" s="15" t="s">
        <v>13</v>
      </c>
      <c r="K111" s="15" t="s">
        <v>12</v>
      </c>
      <c r="L111" s="15" t="s">
        <v>12</v>
      </c>
    </row>
    <row r="112" spans="2:12" x14ac:dyDescent="0.3">
      <c r="B112" s="15">
        <v>2023</v>
      </c>
      <c r="C112" s="15" t="s">
        <v>40</v>
      </c>
      <c r="D112" s="15">
        <v>1</v>
      </c>
      <c r="E112" s="16">
        <v>45260</v>
      </c>
      <c r="F112" s="16" t="str">
        <f t="shared" si="1"/>
        <v>30</v>
      </c>
      <c r="G112" s="16" t="s">
        <v>103</v>
      </c>
      <c r="H112" s="15" t="s">
        <v>30</v>
      </c>
      <c r="I112" s="15">
        <v>72000</v>
      </c>
      <c r="J112" s="15" t="s">
        <v>13</v>
      </c>
      <c r="K112" s="15" t="s">
        <v>12</v>
      </c>
      <c r="L112" s="15" t="s">
        <v>12</v>
      </c>
    </row>
    <row r="113" spans="2:12" x14ac:dyDescent="0.3">
      <c r="B113" s="15">
        <v>2023</v>
      </c>
      <c r="C113" s="15" t="s">
        <v>41</v>
      </c>
      <c r="D113" s="15">
        <v>1</v>
      </c>
      <c r="E113" s="16">
        <v>45291</v>
      </c>
      <c r="F113" s="16" t="str">
        <f t="shared" si="1"/>
        <v>31</v>
      </c>
      <c r="G113" s="16" t="s">
        <v>100</v>
      </c>
      <c r="H113" s="15" t="s">
        <v>30</v>
      </c>
      <c r="I113" s="15">
        <v>471750</v>
      </c>
      <c r="J113" s="15" t="s">
        <v>11</v>
      </c>
      <c r="K113" s="15" t="s">
        <v>12</v>
      </c>
      <c r="L113" s="15" t="s">
        <v>12</v>
      </c>
    </row>
    <row r="114" spans="2:12" x14ac:dyDescent="0.3">
      <c r="B114" s="15">
        <v>2023</v>
      </c>
      <c r="C114" s="15" t="s">
        <v>41</v>
      </c>
      <c r="D114" s="15">
        <v>1</v>
      </c>
      <c r="E114" s="16">
        <v>45291</v>
      </c>
      <c r="F114" s="16" t="str">
        <f t="shared" si="1"/>
        <v>31</v>
      </c>
      <c r="G114" s="16" t="s">
        <v>100</v>
      </c>
      <c r="H114" s="15" t="s">
        <v>30</v>
      </c>
      <c r="I114" s="15">
        <v>126000</v>
      </c>
      <c r="J114" s="15" t="s">
        <v>13</v>
      </c>
      <c r="K114" s="15" t="s">
        <v>12</v>
      </c>
      <c r="L114" s="15" t="s">
        <v>12</v>
      </c>
    </row>
    <row r="115" spans="2:12" x14ac:dyDescent="0.3">
      <c r="B115" s="15">
        <v>2023</v>
      </c>
      <c r="C115" s="15" t="s">
        <v>41</v>
      </c>
      <c r="D115" s="15">
        <v>1</v>
      </c>
      <c r="E115" s="16">
        <v>45291</v>
      </c>
      <c r="F115" s="16" t="str">
        <f t="shared" si="1"/>
        <v>31</v>
      </c>
      <c r="G115" s="16" t="s">
        <v>100</v>
      </c>
      <c r="H115" s="15" t="s">
        <v>30</v>
      </c>
      <c r="I115" s="15">
        <v>60000</v>
      </c>
      <c r="J115" s="15" t="s">
        <v>14</v>
      </c>
      <c r="K115" s="15" t="s">
        <v>12</v>
      </c>
      <c r="L115" s="15" t="s">
        <v>12</v>
      </c>
    </row>
    <row r="116" spans="2:12" x14ac:dyDescent="0.3">
      <c r="I116" s="11"/>
    </row>
  </sheetData>
  <autoFilter ref="B3:L116" xr:uid="{D22B1D2B-C0A7-49E4-B76C-F2A1D3D4D205}"/>
  <pageMargins left="0.7" right="0.7" top="0.75" bottom="0.75" header="0.3" footer="0.3"/>
  <pageSetup paperSize="9" orientation="portrait" horizontalDpi="4294967293" verticalDpi="4294967293"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CB0D4-056B-4A77-97D2-0DD915A2229B}">
  <dimension ref="B1:Q472"/>
  <sheetViews>
    <sheetView topLeftCell="L25" zoomScale="95" zoomScaleNormal="95" workbookViewId="0">
      <selection activeCell="AC37" sqref="AC37"/>
    </sheetView>
  </sheetViews>
  <sheetFormatPr defaultRowHeight="14.4" x14ac:dyDescent="0.3"/>
  <cols>
    <col min="2" max="2" width="9.109375" bestFit="1" customWidth="1"/>
    <col min="3" max="3" width="16.5546875" bestFit="1" customWidth="1"/>
    <col min="4" max="4" width="19.6640625" bestFit="1" customWidth="1"/>
    <col min="5" max="5" width="10.33203125" bestFit="1" customWidth="1"/>
    <col min="6" max="6" width="8.5546875" bestFit="1" customWidth="1"/>
    <col min="7" max="7" width="18.5546875" bestFit="1" customWidth="1"/>
    <col min="8" max="8" width="27.21875" bestFit="1" customWidth="1"/>
    <col min="9" max="9" width="13.77734375" bestFit="1" customWidth="1"/>
    <col min="10" max="10" width="20.44140625" bestFit="1" customWidth="1"/>
    <col min="11" max="11" width="26.44140625" bestFit="1" customWidth="1"/>
    <col min="12" max="12" width="21.88671875" bestFit="1" customWidth="1"/>
    <col min="13" max="13" width="17.88671875" bestFit="1" customWidth="1"/>
    <col min="15" max="15" width="25.109375" bestFit="1" customWidth="1"/>
    <col min="16" max="17" width="15.6640625" bestFit="1" customWidth="1"/>
  </cols>
  <sheetData>
    <row r="1" spans="2:17" hidden="1" x14ac:dyDescent="0.3">
      <c r="I1" s="27" t="s">
        <v>66</v>
      </c>
    </row>
    <row r="2" spans="2:17" hidden="1" x14ac:dyDescent="0.3">
      <c r="I2" s="48" t="s">
        <v>17</v>
      </c>
    </row>
    <row r="3" spans="2:17" hidden="1" x14ac:dyDescent="0.3">
      <c r="I3" s="48"/>
    </row>
    <row r="4" spans="2:17" x14ac:dyDescent="0.3">
      <c r="B4" s="17" t="s">
        <v>0</v>
      </c>
      <c r="C4" s="17" t="s">
        <v>1</v>
      </c>
      <c r="D4" s="17" t="s">
        <v>2</v>
      </c>
      <c r="E4" s="18" t="s">
        <v>3</v>
      </c>
      <c r="F4" s="18" t="s">
        <v>96</v>
      </c>
      <c r="G4" s="18" t="s">
        <v>97</v>
      </c>
      <c r="H4" s="17" t="s">
        <v>4</v>
      </c>
      <c r="I4" s="17" t="s">
        <v>5</v>
      </c>
      <c r="J4" s="17" t="s">
        <v>6</v>
      </c>
      <c r="K4" s="17" t="s">
        <v>49</v>
      </c>
      <c r="L4" s="17" t="s">
        <v>50</v>
      </c>
      <c r="M4" s="17" t="s">
        <v>66</v>
      </c>
    </row>
    <row r="5" spans="2:17" x14ac:dyDescent="0.3">
      <c r="B5" s="15">
        <v>2023</v>
      </c>
      <c r="C5" s="15" t="s">
        <v>9</v>
      </c>
      <c r="D5" s="15">
        <v>1</v>
      </c>
      <c r="E5" s="16">
        <v>44957</v>
      </c>
      <c r="F5" s="16" t="str">
        <f>TEXT(E5,"DD")</f>
        <v>31</v>
      </c>
      <c r="G5" s="16" t="s">
        <v>98</v>
      </c>
      <c r="H5" s="15" t="s">
        <v>10</v>
      </c>
      <c r="I5" s="15">
        <v>-15000</v>
      </c>
      <c r="J5" s="15" t="s">
        <v>15</v>
      </c>
      <c r="K5" s="15" t="s">
        <v>16</v>
      </c>
      <c r="L5" s="15" t="s">
        <v>17</v>
      </c>
      <c r="M5" s="15" t="s">
        <v>17</v>
      </c>
      <c r="O5" s="10" t="s">
        <v>49</v>
      </c>
      <c r="P5" s="10" t="s">
        <v>6</v>
      </c>
      <c r="Q5" t="s">
        <v>68</v>
      </c>
    </row>
    <row r="6" spans="2:17" x14ac:dyDescent="0.3">
      <c r="B6" s="15">
        <v>2023</v>
      </c>
      <c r="C6" s="15" t="s">
        <v>9</v>
      </c>
      <c r="D6" s="15">
        <v>1</v>
      </c>
      <c r="E6" s="16">
        <v>44957</v>
      </c>
      <c r="F6" s="16" t="str">
        <f t="shared" ref="F6:F69" si="0">TEXT(E6,"DD")</f>
        <v>31</v>
      </c>
      <c r="G6" s="16" t="s">
        <v>98</v>
      </c>
      <c r="H6" s="15" t="s">
        <v>10</v>
      </c>
      <c r="I6" s="15">
        <v>-9000</v>
      </c>
      <c r="J6" s="15" t="s">
        <v>18</v>
      </c>
      <c r="K6" s="15" t="s">
        <v>16</v>
      </c>
      <c r="L6" s="15" t="s">
        <v>17</v>
      </c>
      <c r="M6" s="15" t="s">
        <v>17</v>
      </c>
      <c r="O6" t="s">
        <v>24</v>
      </c>
      <c r="Q6" s="47"/>
    </row>
    <row r="7" spans="2:17" x14ac:dyDescent="0.3">
      <c r="B7" s="15">
        <v>2023</v>
      </c>
      <c r="C7" s="15" t="s">
        <v>9</v>
      </c>
      <c r="D7" s="15">
        <v>1</v>
      </c>
      <c r="E7" s="16">
        <v>44957</v>
      </c>
      <c r="F7" s="16" t="str">
        <f t="shared" si="0"/>
        <v>31</v>
      </c>
      <c r="G7" s="16" t="s">
        <v>98</v>
      </c>
      <c r="H7" s="15" t="s">
        <v>10</v>
      </c>
      <c r="I7" s="15">
        <v>-30000</v>
      </c>
      <c r="J7" s="15" t="s">
        <v>19</v>
      </c>
      <c r="K7" s="15" t="s">
        <v>16</v>
      </c>
      <c r="L7" s="15" t="s">
        <v>17</v>
      </c>
      <c r="M7" s="15" t="s">
        <v>17</v>
      </c>
      <c r="P7" t="s">
        <v>25</v>
      </c>
      <c r="Q7" s="63">
        <v>-98200</v>
      </c>
    </row>
    <row r="8" spans="2:17" x14ac:dyDescent="0.3">
      <c r="B8" s="15">
        <v>2023</v>
      </c>
      <c r="C8" s="15" t="s">
        <v>9</v>
      </c>
      <c r="D8" s="15">
        <v>1</v>
      </c>
      <c r="E8" s="16">
        <v>44957</v>
      </c>
      <c r="F8" s="16" t="str">
        <f t="shared" si="0"/>
        <v>31</v>
      </c>
      <c r="G8" s="16" t="s">
        <v>98</v>
      </c>
      <c r="H8" s="15" t="s">
        <v>10</v>
      </c>
      <c r="I8" s="15">
        <v>-40000</v>
      </c>
      <c r="J8" s="15" t="s">
        <v>20</v>
      </c>
      <c r="K8" s="15" t="s">
        <v>16</v>
      </c>
      <c r="L8" s="15" t="s">
        <v>17</v>
      </c>
      <c r="M8" s="15" t="s">
        <v>17</v>
      </c>
      <c r="P8" t="s">
        <v>22</v>
      </c>
      <c r="Q8" s="63">
        <v>-263700</v>
      </c>
    </row>
    <row r="9" spans="2:17" x14ac:dyDescent="0.3">
      <c r="B9" s="15">
        <v>2023</v>
      </c>
      <c r="C9" s="15" t="s">
        <v>9</v>
      </c>
      <c r="D9" s="15">
        <v>1</v>
      </c>
      <c r="E9" s="16">
        <v>44957</v>
      </c>
      <c r="F9" s="16" t="str">
        <f t="shared" si="0"/>
        <v>31</v>
      </c>
      <c r="G9" s="16" t="s">
        <v>98</v>
      </c>
      <c r="H9" s="15" t="s">
        <v>10</v>
      </c>
      <c r="I9" s="15">
        <v>-30000</v>
      </c>
      <c r="J9" s="15" t="s">
        <v>21</v>
      </c>
      <c r="K9" s="15" t="s">
        <v>16</v>
      </c>
      <c r="L9" s="15" t="s">
        <v>17</v>
      </c>
      <c r="M9" s="15" t="s">
        <v>17</v>
      </c>
      <c r="P9" t="s">
        <v>26</v>
      </c>
      <c r="Q9" s="63">
        <v>-345600</v>
      </c>
    </row>
    <row r="10" spans="2:17" x14ac:dyDescent="0.3">
      <c r="B10" s="15">
        <v>2023</v>
      </c>
      <c r="C10" s="15" t="s">
        <v>9</v>
      </c>
      <c r="D10" s="15">
        <v>1</v>
      </c>
      <c r="E10" s="16">
        <v>44957</v>
      </c>
      <c r="F10" s="16" t="str">
        <f t="shared" si="0"/>
        <v>31</v>
      </c>
      <c r="G10" s="16" t="s">
        <v>98</v>
      </c>
      <c r="H10" s="15" t="s">
        <v>10</v>
      </c>
      <c r="I10" s="15">
        <v>-1500</v>
      </c>
      <c r="J10" s="15" t="s">
        <v>22</v>
      </c>
      <c r="K10" s="15" t="s">
        <v>16</v>
      </c>
      <c r="L10" s="15" t="s">
        <v>17</v>
      </c>
      <c r="M10" s="15" t="s">
        <v>17</v>
      </c>
      <c r="P10" t="s">
        <v>11</v>
      </c>
      <c r="Q10" s="63">
        <v>-447000</v>
      </c>
    </row>
    <row r="11" spans="2:17" x14ac:dyDescent="0.3">
      <c r="B11" s="15">
        <v>2023</v>
      </c>
      <c r="C11" s="15" t="s">
        <v>9</v>
      </c>
      <c r="D11" s="15">
        <v>1</v>
      </c>
      <c r="E11" s="16">
        <v>44957</v>
      </c>
      <c r="F11" s="16" t="str">
        <f t="shared" si="0"/>
        <v>31</v>
      </c>
      <c r="G11" s="16" t="s">
        <v>98</v>
      </c>
      <c r="H11" s="15" t="s">
        <v>10</v>
      </c>
      <c r="I11" s="15">
        <v>-20000</v>
      </c>
      <c r="J11" s="15" t="s">
        <v>23</v>
      </c>
      <c r="K11" s="15" t="s">
        <v>24</v>
      </c>
      <c r="L11" s="15" t="s">
        <v>17</v>
      </c>
      <c r="M11" s="15" t="s">
        <v>17</v>
      </c>
      <c r="P11" t="s">
        <v>23</v>
      </c>
      <c r="Q11" s="63">
        <v>-1065000</v>
      </c>
    </row>
    <row r="12" spans="2:17" x14ac:dyDescent="0.3">
      <c r="B12" s="15">
        <v>2023</v>
      </c>
      <c r="C12" s="15" t="s">
        <v>9</v>
      </c>
      <c r="D12" s="15">
        <v>1</v>
      </c>
      <c r="E12" s="16">
        <v>44957</v>
      </c>
      <c r="F12" s="16" t="str">
        <f t="shared" si="0"/>
        <v>31</v>
      </c>
      <c r="G12" s="16" t="s">
        <v>98</v>
      </c>
      <c r="H12" s="15" t="s">
        <v>10</v>
      </c>
      <c r="I12" s="15">
        <v>-1200</v>
      </c>
      <c r="J12" s="15" t="s">
        <v>25</v>
      </c>
      <c r="K12" s="15" t="s">
        <v>24</v>
      </c>
      <c r="L12" s="15" t="s">
        <v>17</v>
      </c>
      <c r="M12" s="15" t="s">
        <v>17</v>
      </c>
      <c r="P12" t="s">
        <v>27</v>
      </c>
      <c r="Q12" s="63">
        <v>-4492000</v>
      </c>
    </row>
    <row r="13" spans="2:17" x14ac:dyDescent="0.3">
      <c r="B13" s="15">
        <v>2023</v>
      </c>
      <c r="C13" s="15" t="s">
        <v>9</v>
      </c>
      <c r="D13" s="15">
        <v>1</v>
      </c>
      <c r="E13" s="16">
        <v>44957</v>
      </c>
      <c r="F13" s="16" t="str">
        <f t="shared" si="0"/>
        <v>31</v>
      </c>
      <c r="G13" s="16" t="s">
        <v>98</v>
      </c>
      <c r="H13" s="15" t="s">
        <v>10</v>
      </c>
      <c r="I13" s="15">
        <v>-2700</v>
      </c>
      <c r="J13" s="15" t="s">
        <v>26</v>
      </c>
      <c r="K13" s="15" t="s">
        <v>24</v>
      </c>
      <c r="L13" s="15" t="s">
        <v>17</v>
      </c>
      <c r="M13" s="15" t="s">
        <v>17</v>
      </c>
      <c r="O13" t="s">
        <v>28</v>
      </c>
      <c r="Q13" s="63"/>
    </row>
    <row r="14" spans="2:17" x14ac:dyDescent="0.3">
      <c r="B14" s="15">
        <v>2023</v>
      </c>
      <c r="C14" s="15" t="s">
        <v>9</v>
      </c>
      <c r="D14" s="15">
        <v>1</v>
      </c>
      <c r="E14" s="16">
        <v>44957</v>
      </c>
      <c r="F14" s="16" t="str">
        <f t="shared" si="0"/>
        <v>31</v>
      </c>
      <c r="G14" s="16" t="s">
        <v>98</v>
      </c>
      <c r="H14" s="15" t="s">
        <v>10</v>
      </c>
      <c r="I14" s="15">
        <v>-3000</v>
      </c>
      <c r="J14" s="15" t="s">
        <v>11</v>
      </c>
      <c r="K14" s="15" t="s">
        <v>24</v>
      </c>
      <c r="L14" s="15" t="s">
        <v>17</v>
      </c>
      <c r="M14" s="15" t="s">
        <v>17</v>
      </c>
      <c r="P14" t="s">
        <v>28</v>
      </c>
      <c r="Q14" s="63">
        <v>-929400</v>
      </c>
    </row>
    <row r="15" spans="2:17" x14ac:dyDescent="0.3">
      <c r="B15" s="15">
        <v>2023</v>
      </c>
      <c r="C15" s="15" t="s">
        <v>9</v>
      </c>
      <c r="D15" s="15">
        <v>1</v>
      </c>
      <c r="E15" s="16">
        <v>44957</v>
      </c>
      <c r="F15" s="16" t="str">
        <f t="shared" si="0"/>
        <v>31</v>
      </c>
      <c r="G15" s="16" t="s">
        <v>98</v>
      </c>
      <c r="H15" s="15" t="s">
        <v>10</v>
      </c>
      <c r="I15" s="15">
        <v>-65000</v>
      </c>
      <c r="J15" s="15" t="s">
        <v>27</v>
      </c>
      <c r="K15" s="15" t="s">
        <v>24</v>
      </c>
      <c r="L15" s="15" t="s">
        <v>17</v>
      </c>
      <c r="M15" s="15" t="s">
        <v>17</v>
      </c>
      <c r="O15" t="s">
        <v>16</v>
      </c>
      <c r="Q15" s="63"/>
    </row>
    <row r="16" spans="2:17" x14ac:dyDescent="0.3">
      <c r="B16" s="15">
        <v>2023</v>
      </c>
      <c r="C16" s="15" t="s">
        <v>9</v>
      </c>
      <c r="D16" s="15">
        <v>1</v>
      </c>
      <c r="E16" s="16">
        <v>44957</v>
      </c>
      <c r="F16" s="16" t="str">
        <f t="shared" si="0"/>
        <v>31</v>
      </c>
      <c r="G16" s="16" t="s">
        <v>98</v>
      </c>
      <c r="H16" s="15" t="s">
        <v>10</v>
      </c>
      <c r="I16" s="15">
        <v>-2100</v>
      </c>
      <c r="J16" s="15" t="s">
        <v>22</v>
      </c>
      <c r="K16" s="15" t="s">
        <v>24</v>
      </c>
      <c r="L16" s="15" t="s">
        <v>17</v>
      </c>
      <c r="M16" s="15" t="s">
        <v>17</v>
      </c>
      <c r="P16" t="s">
        <v>22</v>
      </c>
      <c r="Q16" s="63">
        <v>-141800</v>
      </c>
    </row>
    <row r="17" spans="2:17" x14ac:dyDescent="0.3">
      <c r="B17" s="15">
        <v>2023</v>
      </c>
      <c r="C17" s="15" t="s">
        <v>9</v>
      </c>
      <c r="D17" s="15">
        <v>1</v>
      </c>
      <c r="E17" s="16">
        <v>44957</v>
      </c>
      <c r="F17" s="16" t="str">
        <f t="shared" si="0"/>
        <v>31</v>
      </c>
      <c r="G17" s="16" t="s">
        <v>98</v>
      </c>
      <c r="H17" s="15" t="s">
        <v>10</v>
      </c>
      <c r="I17" s="15">
        <v>-12000</v>
      </c>
      <c r="J17" s="15" t="s">
        <v>28</v>
      </c>
      <c r="K17" s="15" t="s">
        <v>28</v>
      </c>
      <c r="L17" s="15" t="s">
        <v>17</v>
      </c>
      <c r="M17" s="15" t="s">
        <v>17</v>
      </c>
      <c r="P17" t="s">
        <v>21</v>
      </c>
      <c r="Q17" s="63">
        <v>-540000</v>
      </c>
    </row>
    <row r="18" spans="2:17" x14ac:dyDescent="0.3">
      <c r="B18" s="15">
        <v>2023</v>
      </c>
      <c r="C18" s="15" t="s">
        <v>31</v>
      </c>
      <c r="D18" s="15">
        <v>1</v>
      </c>
      <c r="E18" s="16">
        <v>44985</v>
      </c>
      <c r="F18" s="16" t="str">
        <f t="shared" si="0"/>
        <v>28</v>
      </c>
      <c r="G18" s="16" t="s">
        <v>98</v>
      </c>
      <c r="H18" s="15" t="s">
        <v>10</v>
      </c>
      <c r="I18" s="15">
        <v>-15000</v>
      </c>
      <c r="J18" s="15" t="s">
        <v>15</v>
      </c>
      <c r="K18" s="15" t="s">
        <v>16</v>
      </c>
      <c r="L18" s="15" t="s">
        <v>17</v>
      </c>
      <c r="M18" s="15" t="s">
        <v>17</v>
      </c>
      <c r="P18" t="s">
        <v>15</v>
      </c>
      <c r="Q18" s="63">
        <v>-745000</v>
      </c>
    </row>
    <row r="19" spans="2:17" x14ac:dyDescent="0.3">
      <c r="B19" s="15">
        <v>2023</v>
      </c>
      <c r="C19" s="15" t="s">
        <v>31</v>
      </c>
      <c r="D19" s="15">
        <v>1</v>
      </c>
      <c r="E19" s="16">
        <v>44985</v>
      </c>
      <c r="F19" s="16" t="str">
        <f t="shared" si="0"/>
        <v>28</v>
      </c>
      <c r="G19" s="16" t="s">
        <v>98</v>
      </c>
      <c r="H19" s="15" t="s">
        <v>10</v>
      </c>
      <c r="I19" s="15">
        <v>-9000</v>
      </c>
      <c r="J19" s="15" t="s">
        <v>18</v>
      </c>
      <c r="K19" s="15" t="s">
        <v>16</v>
      </c>
      <c r="L19" s="15" t="s">
        <v>17</v>
      </c>
      <c r="M19" s="15" t="s">
        <v>17</v>
      </c>
      <c r="P19" t="s">
        <v>19</v>
      </c>
      <c r="Q19" s="63">
        <v>-1055000</v>
      </c>
    </row>
    <row r="20" spans="2:17" x14ac:dyDescent="0.3">
      <c r="B20" s="15">
        <v>2023</v>
      </c>
      <c r="C20" s="15" t="s">
        <v>31</v>
      </c>
      <c r="D20" s="15">
        <v>1</v>
      </c>
      <c r="E20" s="16">
        <v>44985</v>
      </c>
      <c r="F20" s="16" t="str">
        <f t="shared" si="0"/>
        <v>28</v>
      </c>
      <c r="G20" s="16" t="s">
        <v>98</v>
      </c>
      <c r="H20" s="15" t="s">
        <v>10</v>
      </c>
      <c r="I20" s="15">
        <v>-30000</v>
      </c>
      <c r="J20" s="15" t="s">
        <v>19</v>
      </c>
      <c r="K20" s="15" t="s">
        <v>16</v>
      </c>
      <c r="L20" s="15" t="s">
        <v>17</v>
      </c>
      <c r="M20" s="15" t="s">
        <v>17</v>
      </c>
      <c r="P20" t="s">
        <v>18</v>
      </c>
      <c r="Q20" s="63">
        <v>-1333000</v>
      </c>
    </row>
    <row r="21" spans="2:17" x14ac:dyDescent="0.3">
      <c r="B21" s="15">
        <v>2023</v>
      </c>
      <c r="C21" s="15" t="s">
        <v>31</v>
      </c>
      <c r="D21" s="15">
        <v>1</v>
      </c>
      <c r="E21" s="16">
        <v>44985</v>
      </c>
      <c r="F21" s="16" t="str">
        <f t="shared" si="0"/>
        <v>28</v>
      </c>
      <c r="G21" s="16" t="s">
        <v>98</v>
      </c>
      <c r="H21" s="15" t="s">
        <v>10</v>
      </c>
      <c r="I21" s="15">
        <v>-40000</v>
      </c>
      <c r="J21" s="15" t="s">
        <v>20</v>
      </c>
      <c r="K21" s="15" t="s">
        <v>16</v>
      </c>
      <c r="L21" s="15" t="s">
        <v>17</v>
      </c>
      <c r="M21" s="15" t="s">
        <v>17</v>
      </c>
      <c r="P21" t="s">
        <v>20</v>
      </c>
      <c r="Q21" s="63">
        <v>-1790000</v>
      </c>
    </row>
    <row r="22" spans="2:17" x14ac:dyDescent="0.3">
      <c r="B22" s="15">
        <v>2023</v>
      </c>
      <c r="C22" s="15" t="s">
        <v>31</v>
      </c>
      <c r="D22" s="15">
        <v>1</v>
      </c>
      <c r="E22" s="16">
        <v>44985</v>
      </c>
      <c r="F22" s="16" t="str">
        <f t="shared" si="0"/>
        <v>28</v>
      </c>
      <c r="G22" s="16" t="s">
        <v>98</v>
      </c>
      <c r="H22" s="15" t="s">
        <v>10</v>
      </c>
      <c r="I22" s="15">
        <v>-30000</v>
      </c>
      <c r="J22" s="15" t="s">
        <v>21</v>
      </c>
      <c r="K22" s="15" t="s">
        <v>16</v>
      </c>
      <c r="L22" s="15" t="s">
        <v>17</v>
      </c>
      <c r="M22" s="15" t="s">
        <v>17</v>
      </c>
      <c r="O22" t="s">
        <v>62</v>
      </c>
      <c r="Q22" s="53">
        <v>-13245700</v>
      </c>
    </row>
    <row r="23" spans="2:17" x14ac:dyDescent="0.3">
      <c r="B23" s="15">
        <v>2023</v>
      </c>
      <c r="C23" s="15" t="s">
        <v>31</v>
      </c>
      <c r="D23" s="15">
        <v>1</v>
      </c>
      <c r="E23" s="16">
        <v>44985</v>
      </c>
      <c r="F23" s="16" t="str">
        <f t="shared" si="0"/>
        <v>28</v>
      </c>
      <c r="G23" s="16" t="s">
        <v>98</v>
      </c>
      <c r="H23" s="15" t="s">
        <v>10</v>
      </c>
      <c r="I23" s="15">
        <v>-1500</v>
      </c>
      <c r="J23" s="15" t="s">
        <v>22</v>
      </c>
      <c r="K23" s="15" t="s">
        <v>16</v>
      </c>
      <c r="L23" s="15" t="s">
        <v>17</v>
      </c>
      <c r="M23" s="15" t="s">
        <v>17</v>
      </c>
    </row>
    <row r="24" spans="2:17" x14ac:dyDescent="0.3">
      <c r="B24" s="15">
        <v>2023</v>
      </c>
      <c r="C24" s="15" t="s">
        <v>31</v>
      </c>
      <c r="D24" s="15">
        <v>1</v>
      </c>
      <c r="E24" s="16">
        <v>44985</v>
      </c>
      <c r="F24" s="16" t="str">
        <f t="shared" si="0"/>
        <v>28</v>
      </c>
      <c r="G24" s="16" t="s">
        <v>98</v>
      </c>
      <c r="H24" s="15" t="s">
        <v>10</v>
      </c>
      <c r="I24" s="15">
        <v>-20000</v>
      </c>
      <c r="J24" s="15" t="s">
        <v>23</v>
      </c>
      <c r="K24" s="15" t="s">
        <v>24</v>
      </c>
      <c r="L24" s="15" t="s">
        <v>17</v>
      </c>
      <c r="M24" s="15" t="s">
        <v>17</v>
      </c>
    </row>
    <row r="25" spans="2:17" x14ac:dyDescent="0.3">
      <c r="B25" s="15">
        <v>2023</v>
      </c>
      <c r="C25" s="15" t="s">
        <v>31</v>
      </c>
      <c r="D25" s="15">
        <v>1</v>
      </c>
      <c r="E25" s="16">
        <v>44985</v>
      </c>
      <c r="F25" s="16" t="str">
        <f t="shared" si="0"/>
        <v>28</v>
      </c>
      <c r="G25" s="16" t="s">
        <v>98</v>
      </c>
      <c r="H25" s="15" t="s">
        <v>10</v>
      </c>
      <c r="I25" s="15">
        <v>-1200</v>
      </c>
      <c r="J25" s="15" t="s">
        <v>25</v>
      </c>
      <c r="K25" s="15" t="s">
        <v>24</v>
      </c>
      <c r="L25" s="15" t="s">
        <v>17</v>
      </c>
      <c r="M25" s="15" t="s">
        <v>17</v>
      </c>
      <c r="O25" s="10" t="s">
        <v>49</v>
      </c>
      <c r="P25" t="s">
        <v>68</v>
      </c>
    </row>
    <row r="26" spans="2:17" x14ac:dyDescent="0.3">
      <c r="B26" s="15">
        <v>2023</v>
      </c>
      <c r="C26" s="15" t="s">
        <v>31</v>
      </c>
      <c r="D26" s="15">
        <v>1</v>
      </c>
      <c r="E26" s="16">
        <v>44985</v>
      </c>
      <c r="F26" s="16" t="str">
        <f t="shared" si="0"/>
        <v>28</v>
      </c>
      <c r="G26" s="16" t="s">
        <v>98</v>
      </c>
      <c r="H26" s="15" t="s">
        <v>10</v>
      </c>
      <c r="I26" s="15">
        <v>-2400</v>
      </c>
      <c r="J26" s="15" t="s">
        <v>26</v>
      </c>
      <c r="K26" s="15" t="s">
        <v>24</v>
      </c>
      <c r="L26" s="15" t="s">
        <v>17</v>
      </c>
      <c r="M26" s="15" t="s">
        <v>17</v>
      </c>
      <c r="O26" t="s">
        <v>24</v>
      </c>
      <c r="P26" s="54">
        <v>-6711500</v>
      </c>
    </row>
    <row r="27" spans="2:17" x14ac:dyDescent="0.3">
      <c r="B27" s="15">
        <v>2023</v>
      </c>
      <c r="C27" s="15" t="s">
        <v>31</v>
      </c>
      <c r="D27" s="15">
        <v>1</v>
      </c>
      <c r="E27" s="16">
        <v>44985</v>
      </c>
      <c r="F27" s="16" t="str">
        <f t="shared" si="0"/>
        <v>28</v>
      </c>
      <c r="G27" s="16" t="s">
        <v>98</v>
      </c>
      <c r="H27" s="15" t="s">
        <v>10</v>
      </c>
      <c r="I27" s="15">
        <v>-3000</v>
      </c>
      <c r="J27" s="15" t="s">
        <v>11</v>
      </c>
      <c r="K27" s="15" t="s">
        <v>24</v>
      </c>
      <c r="L27" s="15" t="s">
        <v>17</v>
      </c>
      <c r="M27" s="15" t="s">
        <v>17</v>
      </c>
      <c r="O27" t="s">
        <v>28</v>
      </c>
      <c r="P27" s="54">
        <v>-929400</v>
      </c>
    </row>
    <row r="28" spans="2:17" x14ac:dyDescent="0.3">
      <c r="B28" s="15">
        <v>2023</v>
      </c>
      <c r="C28" s="15" t="s">
        <v>31</v>
      </c>
      <c r="D28" s="15">
        <v>1</v>
      </c>
      <c r="E28" s="16">
        <v>44985</v>
      </c>
      <c r="F28" s="16" t="str">
        <f t="shared" si="0"/>
        <v>28</v>
      </c>
      <c r="G28" s="16" t="s">
        <v>98</v>
      </c>
      <c r="H28" s="15" t="s">
        <v>10</v>
      </c>
      <c r="I28" s="15">
        <v>-65000</v>
      </c>
      <c r="J28" s="15" t="s">
        <v>27</v>
      </c>
      <c r="K28" s="15" t="s">
        <v>24</v>
      </c>
      <c r="L28" s="15" t="s">
        <v>17</v>
      </c>
      <c r="M28" s="15" t="s">
        <v>17</v>
      </c>
      <c r="O28" t="s">
        <v>16</v>
      </c>
      <c r="P28" s="54">
        <v>-5604800</v>
      </c>
    </row>
    <row r="29" spans="2:17" x14ac:dyDescent="0.3">
      <c r="B29" s="15">
        <v>2023</v>
      </c>
      <c r="C29" s="15" t="s">
        <v>31</v>
      </c>
      <c r="D29" s="15">
        <v>1</v>
      </c>
      <c r="E29" s="16">
        <v>44985</v>
      </c>
      <c r="F29" s="16" t="str">
        <f t="shared" si="0"/>
        <v>28</v>
      </c>
      <c r="G29" s="16" t="s">
        <v>98</v>
      </c>
      <c r="H29" s="15" t="s">
        <v>10</v>
      </c>
      <c r="I29" s="15">
        <v>-1800</v>
      </c>
      <c r="J29" s="15" t="s">
        <v>22</v>
      </c>
      <c r="K29" s="15" t="s">
        <v>24</v>
      </c>
      <c r="L29" s="15" t="s">
        <v>17</v>
      </c>
      <c r="M29" s="15" t="s">
        <v>17</v>
      </c>
      <c r="O29" t="s">
        <v>62</v>
      </c>
      <c r="P29" s="53">
        <v>-13245700</v>
      </c>
    </row>
    <row r="30" spans="2:17" x14ac:dyDescent="0.3">
      <c r="B30" s="15">
        <v>2023</v>
      </c>
      <c r="C30" s="15" t="s">
        <v>31</v>
      </c>
      <c r="D30" s="15">
        <v>1</v>
      </c>
      <c r="E30" s="16">
        <v>44985</v>
      </c>
      <c r="F30" s="16" t="str">
        <f t="shared" si="0"/>
        <v>28</v>
      </c>
      <c r="G30" s="16" t="s">
        <v>98</v>
      </c>
      <c r="H30" s="15" t="s">
        <v>10</v>
      </c>
      <c r="I30" s="15">
        <v>-12000</v>
      </c>
      <c r="J30" s="15" t="s">
        <v>28</v>
      </c>
      <c r="K30" s="15" t="s">
        <v>28</v>
      </c>
      <c r="L30" s="15" t="s">
        <v>17</v>
      </c>
      <c r="M30" s="15" t="s">
        <v>17</v>
      </c>
    </row>
    <row r="31" spans="2:17" x14ac:dyDescent="0.3">
      <c r="B31" s="15">
        <v>2023</v>
      </c>
      <c r="C31" s="15" t="s">
        <v>32</v>
      </c>
      <c r="D31" s="15">
        <v>1</v>
      </c>
      <c r="E31" s="16">
        <v>45016</v>
      </c>
      <c r="F31" s="16" t="str">
        <f t="shared" si="0"/>
        <v>31</v>
      </c>
      <c r="G31" s="16" t="s">
        <v>99</v>
      </c>
      <c r="H31" s="15" t="s">
        <v>10</v>
      </c>
      <c r="I31" s="15">
        <v>-15000</v>
      </c>
      <c r="J31" s="15" t="s">
        <v>15</v>
      </c>
      <c r="K31" s="15" t="s">
        <v>16</v>
      </c>
      <c r="L31" s="15" t="s">
        <v>17</v>
      </c>
      <c r="M31" s="15" t="s">
        <v>17</v>
      </c>
    </row>
    <row r="32" spans="2:17" x14ac:dyDescent="0.3">
      <c r="B32" s="15">
        <v>2023</v>
      </c>
      <c r="C32" s="15" t="s">
        <v>32</v>
      </c>
      <c r="D32" s="15">
        <v>1</v>
      </c>
      <c r="E32" s="16">
        <v>45016</v>
      </c>
      <c r="F32" s="16" t="str">
        <f t="shared" si="0"/>
        <v>31</v>
      </c>
      <c r="G32" s="16" t="s">
        <v>99</v>
      </c>
      <c r="H32" s="15" t="s">
        <v>10</v>
      </c>
      <c r="I32" s="15">
        <v>-9000</v>
      </c>
      <c r="J32" s="15" t="s">
        <v>18</v>
      </c>
      <c r="K32" s="15" t="s">
        <v>16</v>
      </c>
      <c r="L32" s="15" t="s">
        <v>17</v>
      </c>
      <c r="M32" s="15" t="s">
        <v>17</v>
      </c>
    </row>
    <row r="33" spans="2:13" x14ac:dyDescent="0.3">
      <c r="B33" s="15">
        <v>2023</v>
      </c>
      <c r="C33" s="15" t="s">
        <v>32</v>
      </c>
      <c r="D33" s="15">
        <v>1</v>
      </c>
      <c r="E33" s="16">
        <v>45016</v>
      </c>
      <c r="F33" s="16" t="str">
        <f t="shared" si="0"/>
        <v>31</v>
      </c>
      <c r="G33" s="16" t="s">
        <v>99</v>
      </c>
      <c r="H33" s="15" t="s">
        <v>10</v>
      </c>
      <c r="I33" s="15">
        <v>-15000</v>
      </c>
      <c r="J33" s="15" t="s">
        <v>19</v>
      </c>
      <c r="K33" s="15" t="s">
        <v>16</v>
      </c>
      <c r="L33" s="15" t="s">
        <v>17</v>
      </c>
      <c r="M33" s="15" t="s">
        <v>17</v>
      </c>
    </row>
    <row r="34" spans="2:13" x14ac:dyDescent="0.3">
      <c r="B34" s="15">
        <v>2023</v>
      </c>
      <c r="C34" s="15" t="s">
        <v>32</v>
      </c>
      <c r="D34" s="15">
        <v>1</v>
      </c>
      <c r="E34" s="16">
        <v>45016</v>
      </c>
      <c r="F34" s="16" t="str">
        <f t="shared" si="0"/>
        <v>31</v>
      </c>
      <c r="G34" s="16" t="s">
        <v>99</v>
      </c>
      <c r="H34" s="15" t="s">
        <v>10</v>
      </c>
      <c r="I34" s="15">
        <v>-40000</v>
      </c>
      <c r="J34" s="15" t="s">
        <v>20</v>
      </c>
      <c r="K34" s="15" t="s">
        <v>16</v>
      </c>
      <c r="L34" s="15" t="s">
        <v>17</v>
      </c>
      <c r="M34" s="15" t="s">
        <v>17</v>
      </c>
    </row>
    <row r="35" spans="2:13" x14ac:dyDescent="0.3">
      <c r="B35" s="15">
        <v>2023</v>
      </c>
      <c r="C35" s="15" t="s">
        <v>32</v>
      </c>
      <c r="D35" s="15">
        <v>1</v>
      </c>
      <c r="E35" s="16">
        <v>45016</v>
      </c>
      <c r="F35" s="16" t="str">
        <f t="shared" si="0"/>
        <v>31</v>
      </c>
      <c r="G35" s="16" t="s">
        <v>99</v>
      </c>
      <c r="H35" s="15" t="s">
        <v>10</v>
      </c>
      <c r="I35" s="15">
        <v>-30000</v>
      </c>
      <c r="J35" s="15" t="s">
        <v>21</v>
      </c>
      <c r="K35" s="15" t="s">
        <v>16</v>
      </c>
      <c r="L35" s="15" t="s">
        <v>17</v>
      </c>
      <c r="M35" s="15" t="s">
        <v>17</v>
      </c>
    </row>
    <row r="36" spans="2:13" x14ac:dyDescent="0.3">
      <c r="B36" s="15">
        <v>2023</v>
      </c>
      <c r="C36" s="15" t="s">
        <v>32</v>
      </c>
      <c r="D36" s="15">
        <v>1</v>
      </c>
      <c r="E36" s="16">
        <v>45016</v>
      </c>
      <c r="F36" s="16" t="str">
        <f t="shared" si="0"/>
        <v>31</v>
      </c>
      <c r="G36" s="16" t="s">
        <v>99</v>
      </c>
      <c r="H36" s="15" t="s">
        <v>10</v>
      </c>
      <c r="I36" s="15">
        <v>-900</v>
      </c>
      <c r="J36" s="15" t="s">
        <v>22</v>
      </c>
      <c r="K36" s="15" t="s">
        <v>16</v>
      </c>
      <c r="L36" s="15" t="s">
        <v>17</v>
      </c>
      <c r="M36" s="15" t="s">
        <v>17</v>
      </c>
    </row>
    <row r="37" spans="2:13" x14ac:dyDescent="0.3">
      <c r="B37" s="15">
        <v>2023</v>
      </c>
      <c r="C37" s="15" t="s">
        <v>32</v>
      </c>
      <c r="D37" s="15">
        <v>1</v>
      </c>
      <c r="E37" s="16">
        <v>45016</v>
      </c>
      <c r="F37" s="16" t="str">
        <f t="shared" si="0"/>
        <v>31</v>
      </c>
      <c r="G37" s="16" t="s">
        <v>99</v>
      </c>
      <c r="H37" s="15" t="s">
        <v>10</v>
      </c>
      <c r="I37" s="15">
        <v>-20000</v>
      </c>
      <c r="J37" s="15" t="s">
        <v>23</v>
      </c>
      <c r="K37" s="15" t="s">
        <v>24</v>
      </c>
      <c r="L37" s="15" t="s">
        <v>17</v>
      </c>
      <c r="M37" s="15" t="s">
        <v>17</v>
      </c>
    </row>
    <row r="38" spans="2:13" x14ac:dyDescent="0.3">
      <c r="B38" s="15">
        <v>2023</v>
      </c>
      <c r="C38" s="15" t="s">
        <v>32</v>
      </c>
      <c r="D38" s="15">
        <v>1</v>
      </c>
      <c r="E38" s="16">
        <v>45016</v>
      </c>
      <c r="F38" s="16" t="str">
        <f t="shared" si="0"/>
        <v>31</v>
      </c>
      <c r="G38" s="16" t="s">
        <v>99</v>
      </c>
      <c r="H38" s="15" t="s">
        <v>10</v>
      </c>
      <c r="I38" s="15">
        <v>-600</v>
      </c>
      <c r="J38" s="15" t="s">
        <v>25</v>
      </c>
      <c r="K38" s="15" t="s">
        <v>24</v>
      </c>
      <c r="L38" s="15" t="s">
        <v>17</v>
      </c>
      <c r="M38" s="15" t="s">
        <v>17</v>
      </c>
    </row>
    <row r="39" spans="2:13" x14ac:dyDescent="0.3">
      <c r="B39" s="15">
        <v>2023</v>
      </c>
      <c r="C39" s="15" t="s">
        <v>32</v>
      </c>
      <c r="D39" s="15">
        <v>1</v>
      </c>
      <c r="E39" s="16">
        <v>45016</v>
      </c>
      <c r="F39" s="16" t="str">
        <f t="shared" si="0"/>
        <v>31</v>
      </c>
      <c r="G39" s="16" t="s">
        <v>99</v>
      </c>
      <c r="H39" s="15" t="s">
        <v>10</v>
      </c>
      <c r="I39" s="15">
        <v>-1500</v>
      </c>
      <c r="J39" s="15" t="s">
        <v>26</v>
      </c>
      <c r="K39" s="15" t="s">
        <v>24</v>
      </c>
      <c r="L39" s="15" t="s">
        <v>17</v>
      </c>
      <c r="M39" s="15" t="s">
        <v>17</v>
      </c>
    </row>
    <row r="40" spans="2:13" x14ac:dyDescent="0.3">
      <c r="B40" s="15">
        <v>2023</v>
      </c>
      <c r="C40" s="15" t="s">
        <v>32</v>
      </c>
      <c r="D40" s="15">
        <v>1</v>
      </c>
      <c r="E40" s="16">
        <v>45016</v>
      </c>
      <c r="F40" s="16" t="str">
        <f t="shared" si="0"/>
        <v>31</v>
      </c>
      <c r="G40" s="16" t="s">
        <v>99</v>
      </c>
      <c r="H40" s="15" t="s">
        <v>10</v>
      </c>
      <c r="I40" s="15">
        <v>-2100</v>
      </c>
      <c r="J40" s="15" t="s">
        <v>11</v>
      </c>
      <c r="K40" s="15" t="s">
        <v>24</v>
      </c>
      <c r="L40" s="15" t="s">
        <v>17</v>
      </c>
      <c r="M40" s="15" t="s">
        <v>17</v>
      </c>
    </row>
    <row r="41" spans="2:13" x14ac:dyDescent="0.3">
      <c r="B41" s="15">
        <v>2023</v>
      </c>
      <c r="C41" s="15" t="s">
        <v>32</v>
      </c>
      <c r="D41" s="15">
        <v>1</v>
      </c>
      <c r="E41" s="16">
        <v>45016</v>
      </c>
      <c r="F41" s="16" t="str">
        <f t="shared" si="0"/>
        <v>31</v>
      </c>
      <c r="G41" s="16" t="s">
        <v>99</v>
      </c>
      <c r="H41" s="15" t="s">
        <v>10</v>
      </c>
      <c r="I41" s="15">
        <v>-65000</v>
      </c>
      <c r="J41" s="15" t="s">
        <v>27</v>
      </c>
      <c r="K41" s="15" t="s">
        <v>24</v>
      </c>
      <c r="L41" s="15" t="s">
        <v>17</v>
      </c>
      <c r="M41" s="15" t="s">
        <v>17</v>
      </c>
    </row>
    <row r="42" spans="2:13" x14ac:dyDescent="0.3">
      <c r="B42" s="15">
        <v>2023</v>
      </c>
      <c r="C42" s="15" t="s">
        <v>32</v>
      </c>
      <c r="D42" s="15">
        <v>1</v>
      </c>
      <c r="E42" s="16">
        <v>45016</v>
      </c>
      <c r="F42" s="16" t="str">
        <f t="shared" si="0"/>
        <v>31</v>
      </c>
      <c r="G42" s="16" t="s">
        <v>99</v>
      </c>
      <c r="H42" s="15" t="s">
        <v>10</v>
      </c>
      <c r="I42" s="15">
        <v>-1500</v>
      </c>
      <c r="J42" s="15" t="s">
        <v>22</v>
      </c>
      <c r="K42" s="15" t="s">
        <v>24</v>
      </c>
      <c r="L42" s="15" t="s">
        <v>17</v>
      </c>
      <c r="M42" s="15" t="s">
        <v>17</v>
      </c>
    </row>
    <row r="43" spans="2:13" x14ac:dyDescent="0.3">
      <c r="B43" s="15">
        <v>2023</v>
      </c>
      <c r="C43" s="15" t="s">
        <v>32</v>
      </c>
      <c r="D43" s="15">
        <v>1</v>
      </c>
      <c r="E43" s="16">
        <v>45016</v>
      </c>
      <c r="F43" s="16" t="str">
        <f t="shared" si="0"/>
        <v>31</v>
      </c>
      <c r="G43" s="16" t="s">
        <v>99</v>
      </c>
      <c r="H43" s="15" t="s">
        <v>10</v>
      </c>
      <c r="I43" s="15">
        <v>-12000</v>
      </c>
      <c r="J43" s="15" t="s">
        <v>28</v>
      </c>
      <c r="K43" s="15" t="s">
        <v>28</v>
      </c>
      <c r="L43" s="15" t="s">
        <v>17</v>
      </c>
      <c r="M43" s="15" t="s">
        <v>17</v>
      </c>
    </row>
    <row r="44" spans="2:13" x14ac:dyDescent="0.3">
      <c r="B44" s="15">
        <v>2023</v>
      </c>
      <c r="C44" s="15" t="s">
        <v>33</v>
      </c>
      <c r="D44" s="15">
        <v>1</v>
      </c>
      <c r="E44" s="16">
        <v>45046</v>
      </c>
      <c r="F44" s="16" t="str">
        <f t="shared" si="0"/>
        <v>30</v>
      </c>
      <c r="G44" s="16" t="s">
        <v>100</v>
      </c>
      <c r="H44" s="15" t="s">
        <v>10</v>
      </c>
      <c r="I44" s="15">
        <v>-15000</v>
      </c>
      <c r="J44" s="15" t="s">
        <v>15</v>
      </c>
      <c r="K44" s="15" t="s">
        <v>16</v>
      </c>
      <c r="L44" s="15" t="s">
        <v>17</v>
      </c>
      <c r="M44" s="15" t="s">
        <v>17</v>
      </c>
    </row>
    <row r="45" spans="2:13" x14ac:dyDescent="0.3">
      <c r="B45" s="15">
        <v>2023</v>
      </c>
      <c r="C45" s="15" t="s">
        <v>33</v>
      </c>
      <c r="D45" s="15">
        <v>1</v>
      </c>
      <c r="E45" s="16">
        <v>45046</v>
      </c>
      <c r="F45" s="16" t="str">
        <f t="shared" si="0"/>
        <v>30</v>
      </c>
      <c r="G45" s="16" t="s">
        <v>100</v>
      </c>
      <c r="H45" s="15" t="s">
        <v>10</v>
      </c>
      <c r="I45" s="15">
        <v>-9000</v>
      </c>
      <c r="J45" s="15" t="s">
        <v>18</v>
      </c>
      <c r="K45" s="15" t="s">
        <v>16</v>
      </c>
      <c r="L45" s="15" t="s">
        <v>17</v>
      </c>
      <c r="M45" s="15" t="s">
        <v>17</v>
      </c>
    </row>
    <row r="46" spans="2:13" x14ac:dyDescent="0.3">
      <c r="B46" s="15">
        <v>2023</v>
      </c>
      <c r="C46" s="15" t="s">
        <v>33</v>
      </c>
      <c r="D46" s="15">
        <v>1</v>
      </c>
      <c r="E46" s="16">
        <v>45046</v>
      </c>
      <c r="F46" s="16" t="str">
        <f t="shared" si="0"/>
        <v>30</v>
      </c>
      <c r="G46" s="16" t="s">
        <v>100</v>
      </c>
      <c r="H46" s="15" t="s">
        <v>10</v>
      </c>
      <c r="I46" s="15">
        <v>-15000</v>
      </c>
      <c r="J46" s="15" t="s">
        <v>19</v>
      </c>
      <c r="K46" s="15" t="s">
        <v>16</v>
      </c>
      <c r="L46" s="15" t="s">
        <v>17</v>
      </c>
      <c r="M46" s="15" t="s">
        <v>17</v>
      </c>
    </row>
    <row r="47" spans="2:13" x14ac:dyDescent="0.3">
      <c r="B47" s="15">
        <v>2023</v>
      </c>
      <c r="C47" s="15" t="s">
        <v>33</v>
      </c>
      <c r="D47" s="15">
        <v>1</v>
      </c>
      <c r="E47" s="16">
        <v>45046</v>
      </c>
      <c r="F47" s="16" t="str">
        <f t="shared" si="0"/>
        <v>30</v>
      </c>
      <c r="G47" s="16" t="s">
        <v>100</v>
      </c>
      <c r="H47" s="15" t="s">
        <v>10</v>
      </c>
      <c r="I47" s="15">
        <v>-40000</v>
      </c>
      <c r="J47" s="15" t="s">
        <v>20</v>
      </c>
      <c r="K47" s="15" t="s">
        <v>16</v>
      </c>
      <c r="L47" s="15" t="s">
        <v>17</v>
      </c>
      <c r="M47" s="15" t="s">
        <v>17</v>
      </c>
    </row>
    <row r="48" spans="2:13" x14ac:dyDescent="0.3">
      <c r="B48" s="15">
        <v>2023</v>
      </c>
      <c r="C48" s="15" t="s">
        <v>33</v>
      </c>
      <c r="D48" s="15">
        <v>1</v>
      </c>
      <c r="E48" s="16">
        <v>45046</v>
      </c>
      <c r="F48" s="16" t="str">
        <f t="shared" si="0"/>
        <v>30</v>
      </c>
      <c r="G48" s="16" t="s">
        <v>100</v>
      </c>
      <c r="H48" s="15" t="s">
        <v>10</v>
      </c>
      <c r="I48" s="15">
        <v>-30000</v>
      </c>
      <c r="J48" s="15" t="s">
        <v>21</v>
      </c>
      <c r="K48" s="15" t="s">
        <v>16</v>
      </c>
      <c r="L48" s="15" t="s">
        <v>17</v>
      </c>
      <c r="M48" s="15" t="s">
        <v>17</v>
      </c>
    </row>
    <row r="49" spans="2:13" x14ac:dyDescent="0.3">
      <c r="B49" s="15">
        <v>2023</v>
      </c>
      <c r="C49" s="15" t="s">
        <v>33</v>
      </c>
      <c r="D49" s="15">
        <v>1</v>
      </c>
      <c r="E49" s="16">
        <v>45046</v>
      </c>
      <c r="F49" s="16" t="str">
        <f t="shared" si="0"/>
        <v>30</v>
      </c>
      <c r="G49" s="16" t="s">
        <v>100</v>
      </c>
      <c r="H49" s="15" t="s">
        <v>10</v>
      </c>
      <c r="I49" s="15">
        <v>-900</v>
      </c>
      <c r="J49" s="15" t="s">
        <v>22</v>
      </c>
      <c r="K49" s="15" t="s">
        <v>16</v>
      </c>
      <c r="L49" s="15" t="s">
        <v>17</v>
      </c>
      <c r="M49" s="15" t="s">
        <v>17</v>
      </c>
    </row>
    <row r="50" spans="2:13" x14ac:dyDescent="0.3">
      <c r="B50" s="15">
        <v>2023</v>
      </c>
      <c r="C50" s="15" t="s">
        <v>33</v>
      </c>
      <c r="D50" s="15">
        <v>1</v>
      </c>
      <c r="E50" s="16">
        <v>45046</v>
      </c>
      <c r="F50" s="16" t="str">
        <f t="shared" si="0"/>
        <v>30</v>
      </c>
      <c r="G50" s="16" t="s">
        <v>100</v>
      </c>
      <c r="H50" s="15" t="s">
        <v>10</v>
      </c>
      <c r="I50" s="15">
        <v>-20000</v>
      </c>
      <c r="J50" s="15" t="s">
        <v>23</v>
      </c>
      <c r="K50" s="15" t="s">
        <v>24</v>
      </c>
      <c r="L50" s="15" t="s">
        <v>17</v>
      </c>
      <c r="M50" s="15" t="s">
        <v>17</v>
      </c>
    </row>
    <row r="51" spans="2:13" x14ac:dyDescent="0.3">
      <c r="B51" s="15">
        <v>2023</v>
      </c>
      <c r="C51" s="15" t="s">
        <v>33</v>
      </c>
      <c r="D51" s="15">
        <v>1</v>
      </c>
      <c r="E51" s="16">
        <v>45046</v>
      </c>
      <c r="F51" s="16" t="str">
        <f t="shared" si="0"/>
        <v>30</v>
      </c>
      <c r="G51" s="16" t="s">
        <v>100</v>
      </c>
      <c r="H51" s="15" t="s">
        <v>10</v>
      </c>
      <c r="I51" s="15">
        <v>-600</v>
      </c>
      <c r="J51" s="15" t="s">
        <v>25</v>
      </c>
      <c r="K51" s="15" t="s">
        <v>24</v>
      </c>
      <c r="L51" s="15" t="s">
        <v>17</v>
      </c>
      <c r="M51" s="15" t="s">
        <v>17</v>
      </c>
    </row>
    <row r="52" spans="2:13" x14ac:dyDescent="0.3">
      <c r="B52" s="15">
        <v>2023</v>
      </c>
      <c r="C52" s="15" t="s">
        <v>33</v>
      </c>
      <c r="D52" s="15">
        <v>1</v>
      </c>
      <c r="E52" s="16">
        <v>45046</v>
      </c>
      <c r="F52" s="16" t="str">
        <f t="shared" si="0"/>
        <v>30</v>
      </c>
      <c r="G52" s="16" t="s">
        <v>100</v>
      </c>
      <c r="H52" s="15" t="s">
        <v>10</v>
      </c>
      <c r="I52" s="15">
        <v>-1500</v>
      </c>
      <c r="J52" s="15" t="s">
        <v>26</v>
      </c>
      <c r="K52" s="15" t="s">
        <v>24</v>
      </c>
      <c r="L52" s="15" t="s">
        <v>17</v>
      </c>
      <c r="M52" s="15" t="s">
        <v>17</v>
      </c>
    </row>
    <row r="53" spans="2:13" x14ac:dyDescent="0.3">
      <c r="B53" s="15">
        <v>2023</v>
      </c>
      <c r="C53" s="15" t="s">
        <v>33</v>
      </c>
      <c r="D53" s="15">
        <v>1</v>
      </c>
      <c r="E53" s="16">
        <v>45046</v>
      </c>
      <c r="F53" s="16" t="str">
        <f t="shared" si="0"/>
        <v>30</v>
      </c>
      <c r="G53" s="16" t="s">
        <v>100</v>
      </c>
      <c r="H53" s="15" t="s">
        <v>10</v>
      </c>
      <c r="I53" s="15">
        <v>-1800</v>
      </c>
      <c r="J53" s="15" t="s">
        <v>11</v>
      </c>
      <c r="K53" s="15" t="s">
        <v>24</v>
      </c>
      <c r="L53" s="15" t="s">
        <v>17</v>
      </c>
      <c r="M53" s="15" t="s">
        <v>17</v>
      </c>
    </row>
    <row r="54" spans="2:13" x14ac:dyDescent="0.3">
      <c r="B54" s="15">
        <v>2023</v>
      </c>
      <c r="C54" s="15" t="s">
        <v>33</v>
      </c>
      <c r="D54" s="15">
        <v>1</v>
      </c>
      <c r="E54" s="16">
        <v>45046</v>
      </c>
      <c r="F54" s="16" t="str">
        <f t="shared" si="0"/>
        <v>30</v>
      </c>
      <c r="G54" s="16" t="s">
        <v>100</v>
      </c>
      <c r="H54" s="15" t="s">
        <v>10</v>
      </c>
      <c r="I54" s="15">
        <v>-65000</v>
      </c>
      <c r="J54" s="15" t="s">
        <v>27</v>
      </c>
      <c r="K54" s="15" t="s">
        <v>24</v>
      </c>
      <c r="L54" s="15" t="s">
        <v>17</v>
      </c>
      <c r="M54" s="15" t="s">
        <v>17</v>
      </c>
    </row>
    <row r="55" spans="2:13" x14ac:dyDescent="0.3">
      <c r="B55" s="15">
        <v>2023</v>
      </c>
      <c r="C55" s="15" t="s">
        <v>33</v>
      </c>
      <c r="D55" s="15">
        <v>1</v>
      </c>
      <c r="E55" s="16">
        <v>45046</v>
      </c>
      <c r="F55" s="16" t="str">
        <f t="shared" si="0"/>
        <v>30</v>
      </c>
      <c r="G55" s="16" t="s">
        <v>100</v>
      </c>
      <c r="H55" s="15" t="s">
        <v>10</v>
      </c>
      <c r="I55" s="15">
        <v>-3000</v>
      </c>
      <c r="J55" s="15" t="s">
        <v>22</v>
      </c>
      <c r="K55" s="15" t="s">
        <v>24</v>
      </c>
      <c r="L55" s="15" t="s">
        <v>17</v>
      </c>
      <c r="M55" s="15" t="s">
        <v>17</v>
      </c>
    </row>
    <row r="56" spans="2:13" x14ac:dyDescent="0.3">
      <c r="B56" s="15">
        <v>2023</v>
      </c>
      <c r="C56" s="15" t="s">
        <v>33</v>
      </c>
      <c r="D56" s="15">
        <v>1</v>
      </c>
      <c r="E56" s="16">
        <v>45046</v>
      </c>
      <c r="F56" s="16" t="str">
        <f t="shared" si="0"/>
        <v>30</v>
      </c>
      <c r="G56" s="16" t="s">
        <v>100</v>
      </c>
      <c r="H56" s="15" t="s">
        <v>10</v>
      </c>
      <c r="I56" s="15">
        <v>-12000</v>
      </c>
      <c r="J56" s="15" t="s">
        <v>28</v>
      </c>
      <c r="K56" s="15" t="s">
        <v>28</v>
      </c>
      <c r="L56" s="15" t="s">
        <v>17</v>
      </c>
      <c r="M56" s="15" t="s">
        <v>17</v>
      </c>
    </row>
    <row r="57" spans="2:13" x14ac:dyDescent="0.3">
      <c r="B57" s="15">
        <v>2023</v>
      </c>
      <c r="C57" s="15" t="s">
        <v>34</v>
      </c>
      <c r="D57" s="15">
        <v>1</v>
      </c>
      <c r="E57" s="16">
        <v>45077</v>
      </c>
      <c r="F57" s="16" t="str">
        <f t="shared" si="0"/>
        <v>31</v>
      </c>
      <c r="G57" s="16" t="s">
        <v>101</v>
      </c>
      <c r="H57" s="15" t="s">
        <v>10</v>
      </c>
      <c r="I57" s="15">
        <v>-12000</v>
      </c>
      <c r="J57" s="15" t="s">
        <v>28</v>
      </c>
      <c r="K57" s="15" t="s">
        <v>28</v>
      </c>
      <c r="L57" s="15" t="s">
        <v>17</v>
      </c>
      <c r="M57" s="15" t="s">
        <v>17</v>
      </c>
    </row>
    <row r="58" spans="2:13" x14ac:dyDescent="0.3">
      <c r="B58" s="15">
        <v>2023</v>
      </c>
      <c r="C58" s="15" t="s">
        <v>34</v>
      </c>
      <c r="D58" s="15">
        <v>1</v>
      </c>
      <c r="E58" s="16">
        <v>45077</v>
      </c>
      <c r="F58" s="16" t="str">
        <f t="shared" si="0"/>
        <v>31</v>
      </c>
      <c r="G58" s="16" t="s">
        <v>101</v>
      </c>
      <c r="H58" s="15" t="s">
        <v>10</v>
      </c>
      <c r="I58" s="15">
        <v>-15000</v>
      </c>
      <c r="J58" s="15" t="s">
        <v>15</v>
      </c>
      <c r="K58" s="15" t="s">
        <v>16</v>
      </c>
      <c r="L58" s="15" t="s">
        <v>17</v>
      </c>
      <c r="M58" s="15" t="s">
        <v>17</v>
      </c>
    </row>
    <row r="59" spans="2:13" x14ac:dyDescent="0.3">
      <c r="B59" s="15">
        <v>2023</v>
      </c>
      <c r="C59" s="15" t="s">
        <v>34</v>
      </c>
      <c r="D59" s="15">
        <v>1</v>
      </c>
      <c r="E59" s="16">
        <v>45077</v>
      </c>
      <c r="F59" s="16" t="str">
        <f t="shared" si="0"/>
        <v>31</v>
      </c>
      <c r="G59" s="16" t="s">
        <v>101</v>
      </c>
      <c r="H59" s="15" t="s">
        <v>10</v>
      </c>
      <c r="I59" s="15">
        <v>-11400</v>
      </c>
      <c r="J59" s="15" t="s">
        <v>18</v>
      </c>
      <c r="K59" s="15" t="s">
        <v>16</v>
      </c>
      <c r="L59" s="15" t="s">
        <v>17</v>
      </c>
      <c r="M59" s="15" t="s">
        <v>17</v>
      </c>
    </row>
    <row r="60" spans="2:13" x14ac:dyDescent="0.3">
      <c r="B60" s="15">
        <v>2023</v>
      </c>
      <c r="C60" s="15" t="s">
        <v>34</v>
      </c>
      <c r="D60" s="15">
        <v>1</v>
      </c>
      <c r="E60" s="16">
        <v>45077</v>
      </c>
      <c r="F60" s="16" t="str">
        <f t="shared" si="0"/>
        <v>31</v>
      </c>
      <c r="G60" s="16" t="s">
        <v>101</v>
      </c>
      <c r="H60" s="15" t="s">
        <v>10</v>
      </c>
      <c r="I60" s="15">
        <v>-30000</v>
      </c>
      <c r="J60" s="15" t="s">
        <v>19</v>
      </c>
      <c r="K60" s="15" t="s">
        <v>16</v>
      </c>
      <c r="L60" s="15" t="s">
        <v>17</v>
      </c>
      <c r="M60" s="15" t="s">
        <v>17</v>
      </c>
    </row>
    <row r="61" spans="2:13" x14ac:dyDescent="0.3">
      <c r="B61" s="15">
        <v>2023</v>
      </c>
      <c r="C61" s="15" t="s">
        <v>34</v>
      </c>
      <c r="D61" s="15">
        <v>1</v>
      </c>
      <c r="E61" s="16">
        <v>45077</v>
      </c>
      <c r="F61" s="16" t="str">
        <f t="shared" si="0"/>
        <v>31</v>
      </c>
      <c r="G61" s="16" t="s">
        <v>101</v>
      </c>
      <c r="H61" s="15" t="s">
        <v>10</v>
      </c>
      <c r="I61" s="15">
        <v>-40000</v>
      </c>
      <c r="J61" s="15" t="s">
        <v>20</v>
      </c>
      <c r="K61" s="15" t="s">
        <v>16</v>
      </c>
      <c r="L61" s="15" t="s">
        <v>17</v>
      </c>
      <c r="M61" s="15" t="s">
        <v>17</v>
      </c>
    </row>
    <row r="62" spans="2:13" x14ac:dyDescent="0.3">
      <c r="B62" s="15">
        <v>2023</v>
      </c>
      <c r="C62" s="15" t="s">
        <v>34</v>
      </c>
      <c r="D62" s="15">
        <v>1</v>
      </c>
      <c r="E62" s="16">
        <v>45077</v>
      </c>
      <c r="F62" s="16" t="str">
        <f t="shared" si="0"/>
        <v>31</v>
      </c>
      <c r="G62" s="16" t="s">
        <v>101</v>
      </c>
      <c r="H62" s="15" t="s">
        <v>10</v>
      </c>
      <c r="I62" s="15">
        <v>-30000</v>
      </c>
      <c r="J62" s="15" t="s">
        <v>21</v>
      </c>
      <c r="K62" s="15" t="s">
        <v>16</v>
      </c>
      <c r="L62" s="15" t="s">
        <v>17</v>
      </c>
      <c r="M62" s="15" t="s">
        <v>17</v>
      </c>
    </row>
    <row r="63" spans="2:13" x14ac:dyDescent="0.3">
      <c r="B63" s="15">
        <v>2023</v>
      </c>
      <c r="C63" s="15" t="s">
        <v>34</v>
      </c>
      <c r="D63" s="15">
        <v>1</v>
      </c>
      <c r="E63" s="16">
        <v>45077</v>
      </c>
      <c r="F63" s="16" t="str">
        <f t="shared" si="0"/>
        <v>31</v>
      </c>
      <c r="G63" s="16" t="s">
        <v>101</v>
      </c>
      <c r="H63" s="15" t="s">
        <v>10</v>
      </c>
      <c r="I63" s="15">
        <v>-1200</v>
      </c>
      <c r="J63" s="15" t="s">
        <v>22</v>
      </c>
      <c r="K63" s="15" t="s">
        <v>16</v>
      </c>
      <c r="L63" s="15" t="s">
        <v>17</v>
      </c>
      <c r="M63" s="15" t="s">
        <v>17</v>
      </c>
    </row>
    <row r="64" spans="2:13" x14ac:dyDescent="0.3">
      <c r="B64" s="15">
        <v>2023</v>
      </c>
      <c r="C64" s="15" t="s">
        <v>34</v>
      </c>
      <c r="D64" s="15">
        <v>1</v>
      </c>
      <c r="E64" s="16">
        <v>45077</v>
      </c>
      <c r="F64" s="16" t="str">
        <f t="shared" si="0"/>
        <v>31</v>
      </c>
      <c r="G64" s="16" t="s">
        <v>101</v>
      </c>
      <c r="H64" s="15" t="s">
        <v>10</v>
      </c>
      <c r="I64" s="15">
        <v>-20000</v>
      </c>
      <c r="J64" s="15" t="s">
        <v>23</v>
      </c>
      <c r="K64" s="15" t="s">
        <v>24</v>
      </c>
      <c r="L64" s="15" t="s">
        <v>17</v>
      </c>
      <c r="M64" s="15" t="s">
        <v>17</v>
      </c>
    </row>
    <row r="65" spans="2:13" x14ac:dyDescent="0.3">
      <c r="B65" s="15">
        <v>2023</v>
      </c>
      <c r="C65" s="15" t="s">
        <v>34</v>
      </c>
      <c r="D65" s="15">
        <v>1</v>
      </c>
      <c r="E65" s="16">
        <v>45077</v>
      </c>
      <c r="F65" s="16" t="str">
        <f t="shared" si="0"/>
        <v>31</v>
      </c>
      <c r="G65" s="16" t="s">
        <v>101</v>
      </c>
      <c r="H65" s="15" t="s">
        <v>10</v>
      </c>
      <c r="I65" s="15">
        <v>-1200</v>
      </c>
      <c r="J65" s="15" t="s">
        <v>25</v>
      </c>
      <c r="K65" s="15" t="s">
        <v>24</v>
      </c>
      <c r="L65" s="15" t="s">
        <v>17</v>
      </c>
      <c r="M65" s="15" t="s">
        <v>17</v>
      </c>
    </row>
    <row r="66" spans="2:13" x14ac:dyDescent="0.3">
      <c r="B66" s="15">
        <v>2023</v>
      </c>
      <c r="C66" s="15" t="s">
        <v>34</v>
      </c>
      <c r="D66" s="15">
        <v>1</v>
      </c>
      <c r="E66" s="16">
        <v>45077</v>
      </c>
      <c r="F66" s="16" t="str">
        <f t="shared" si="0"/>
        <v>31</v>
      </c>
      <c r="G66" s="16" t="s">
        <v>101</v>
      </c>
      <c r="H66" s="15" t="s">
        <v>10</v>
      </c>
      <c r="I66" s="15">
        <v>-2400</v>
      </c>
      <c r="J66" s="15" t="s">
        <v>26</v>
      </c>
      <c r="K66" s="15" t="s">
        <v>24</v>
      </c>
      <c r="L66" s="15" t="s">
        <v>17</v>
      </c>
      <c r="M66" s="15" t="s">
        <v>17</v>
      </c>
    </row>
    <row r="67" spans="2:13" x14ac:dyDescent="0.3">
      <c r="B67" s="15">
        <v>2023</v>
      </c>
      <c r="C67" s="15" t="s">
        <v>34</v>
      </c>
      <c r="D67" s="15">
        <v>1</v>
      </c>
      <c r="E67" s="16">
        <v>45077</v>
      </c>
      <c r="F67" s="16" t="str">
        <f t="shared" si="0"/>
        <v>31</v>
      </c>
      <c r="G67" s="16" t="s">
        <v>101</v>
      </c>
      <c r="H67" s="15" t="s">
        <v>10</v>
      </c>
      <c r="I67" s="15">
        <v>-2700</v>
      </c>
      <c r="J67" s="15" t="s">
        <v>11</v>
      </c>
      <c r="K67" s="15" t="s">
        <v>24</v>
      </c>
      <c r="L67" s="15" t="s">
        <v>17</v>
      </c>
      <c r="M67" s="15" t="s">
        <v>17</v>
      </c>
    </row>
    <row r="68" spans="2:13" x14ac:dyDescent="0.3">
      <c r="B68" s="15">
        <v>2023</v>
      </c>
      <c r="C68" s="15" t="s">
        <v>34</v>
      </c>
      <c r="D68" s="15">
        <v>1</v>
      </c>
      <c r="E68" s="16">
        <v>45077</v>
      </c>
      <c r="F68" s="16" t="str">
        <f t="shared" si="0"/>
        <v>31</v>
      </c>
      <c r="G68" s="16" t="s">
        <v>101</v>
      </c>
      <c r="H68" s="15" t="s">
        <v>10</v>
      </c>
      <c r="I68" s="15">
        <v>-65000</v>
      </c>
      <c r="J68" s="15" t="s">
        <v>27</v>
      </c>
      <c r="K68" s="15" t="s">
        <v>24</v>
      </c>
      <c r="L68" s="15" t="s">
        <v>17</v>
      </c>
      <c r="M68" s="15" t="s">
        <v>17</v>
      </c>
    </row>
    <row r="69" spans="2:13" x14ac:dyDescent="0.3">
      <c r="B69" s="15">
        <v>2023</v>
      </c>
      <c r="C69" s="15" t="s">
        <v>34</v>
      </c>
      <c r="D69" s="15">
        <v>1</v>
      </c>
      <c r="E69" s="16">
        <v>45077</v>
      </c>
      <c r="F69" s="16" t="str">
        <f t="shared" si="0"/>
        <v>31</v>
      </c>
      <c r="G69" s="16" t="s">
        <v>101</v>
      </c>
      <c r="H69" s="15" t="s">
        <v>10</v>
      </c>
      <c r="I69" s="15">
        <v>-3000</v>
      </c>
      <c r="J69" s="15" t="s">
        <v>22</v>
      </c>
      <c r="K69" s="15" t="s">
        <v>24</v>
      </c>
      <c r="L69" s="15" t="s">
        <v>17</v>
      </c>
      <c r="M69" s="15" t="s">
        <v>17</v>
      </c>
    </row>
    <row r="70" spans="2:13" x14ac:dyDescent="0.3">
      <c r="B70" s="15">
        <v>2023</v>
      </c>
      <c r="C70" s="15" t="s">
        <v>35</v>
      </c>
      <c r="D70" s="15">
        <v>1</v>
      </c>
      <c r="E70" s="16">
        <v>45107</v>
      </c>
      <c r="F70" s="16" t="str">
        <f t="shared" ref="F70:F133" si="1">TEXT(E70,"DD")</f>
        <v>30</v>
      </c>
      <c r="G70" s="16" t="s">
        <v>99</v>
      </c>
      <c r="H70" s="15" t="s">
        <v>10</v>
      </c>
      <c r="I70" s="15">
        <v>-12000</v>
      </c>
      <c r="J70" s="15" t="s">
        <v>28</v>
      </c>
      <c r="K70" s="15" t="s">
        <v>28</v>
      </c>
      <c r="L70" s="15" t="s">
        <v>17</v>
      </c>
      <c r="M70" s="15" t="s">
        <v>17</v>
      </c>
    </row>
    <row r="71" spans="2:13" x14ac:dyDescent="0.3">
      <c r="B71" s="15">
        <v>2023</v>
      </c>
      <c r="C71" s="15" t="s">
        <v>35</v>
      </c>
      <c r="D71" s="15">
        <v>1</v>
      </c>
      <c r="E71" s="16">
        <v>45107</v>
      </c>
      <c r="F71" s="16" t="str">
        <f t="shared" si="1"/>
        <v>30</v>
      </c>
      <c r="G71" s="16" t="s">
        <v>99</v>
      </c>
      <c r="H71" s="15" t="s">
        <v>10</v>
      </c>
      <c r="I71" s="15">
        <v>-15000</v>
      </c>
      <c r="J71" s="15" t="s">
        <v>15</v>
      </c>
      <c r="K71" s="15" t="s">
        <v>16</v>
      </c>
      <c r="L71" s="15" t="s">
        <v>17</v>
      </c>
      <c r="M71" s="15" t="s">
        <v>17</v>
      </c>
    </row>
    <row r="72" spans="2:13" x14ac:dyDescent="0.3">
      <c r="B72" s="15">
        <v>2023</v>
      </c>
      <c r="C72" s="15" t="s">
        <v>35</v>
      </c>
      <c r="D72" s="15">
        <v>1</v>
      </c>
      <c r="E72" s="16">
        <v>45107</v>
      </c>
      <c r="F72" s="16" t="str">
        <f t="shared" si="1"/>
        <v>30</v>
      </c>
      <c r="G72" s="16" t="s">
        <v>99</v>
      </c>
      <c r="H72" s="15" t="s">
        <v>10</v>
      </c>
      <c r="I72" s="15">
        <v>-11400</v>
      </c>
      <c r="J72" s="15" t="s">
        <v>18</v>
      </c>
      <c r="K72" s="15" t="s">
        <v>16</v>
      </c>
      <c r="L72" s="15" t="s">
        <v>17</v>
      </c>
      <c r="M72" s="15" t="s">
        <v>17</v>
      </c>
    </row>
    <row r="73" spans="2:13" x14ac:dyDescent="0.3">
      <c r="B73" s="15">
        <v>2023</v>
      </c>
      <c r="C73" s="15" t="s">
        <v>35</v>
      </c>
      <c r="D73" s="15">
        <v>1</v>
      </c>
      <c r="E73" s="16">
        <v>45107</v>
      </c>
      <c r="F73" s="16" t="str">
        <f t="shared" si="1"/>
        <v>30</v>
      </c>
      <c r="G73" s="16" t="s">
        <v>99</v>
      </c>
      <c r="H73" s="15" t="s">
        <v>10</v>
      </c>
      <c r="I73" s="15">
        <v>-30000</v>
      </c>
      <c r="J73" s="15" t="s">
        <v>19</v>
      </c>
      <c r="K73" s="15" t="s">
        <v>16</v>
      </c>
      <c r="L73" s="15" t="s">
        <v>17</v>
      </c>
      <c r="M73" s="15" t="s">
        <v>17</v>
      </c>
    </row>
    <row r="74" spans="2:13" x14ac:dyDescent="0.3">
      <c r="B74" s="15">
        <v>2023</v>
      </c>
      <c r="C74" s="15" t="s">
        <v>35</v>
      </c>
      <c r="D74" s="15">
        <v>1</v>
      </c>
      <c r="E74" s="16">
        <v>45107</v>
      </c>
      <c r="F74" s="16" t="str">
        <f t="shared" si="1"/>
        <v>30</v>
      </c>
      <c r="G74" s="16" t="s">
        <v>99</v>
      </c>
      <c r="H74" s="15" t="s">
        <v>10</v>
      </c>
      <c r="I74" s="15">
        <v>-40000</v>
      </c>
      <c r="J74" s="15" t="s">
        <v>20</v>
      </c>
      <c r="K74" s="15" t="s">
        <v>16</v>
      </c>
      <c r="L74" s="15" t="s">
        <v>17</v>
      </c>
      <c r="M74" s="15" t="s">
        <v>17</v>
      </c>
    </row>
    <row r="75" spans="2:13" x14ac:dyDescent="0.3">
      <c r="B75" s="15">
        <v>2023</v>
      </c>
      <c r="C75" s="15" t="s">
        <v>35</v>
      </c>
      <c r="D75" s="15">
        <v>1</v>
      </c>
      <c r="E75" s="16">
        <v>45107</v>
      </c>
      <c r="F75" s="16" t="str">
        <f t="shared" si="1"/>
        <v>30</v>
      </c>
      <c r="G75" s="16" t="s">
        <v>99</v>
      </c>
      <c r="H75" s="15" t="s">
        <v>10</v>
      </c>
      <c r="I75" s="15">
        <v>-30000</v>
      </c>
      <c r="J75" s="15" t="s">
        <v>21</v>
      </c>
      <c r="K75" s="15" t="s">
        <v>16</v>
      </c>
      <c r="L75" s="15" t="s">
        <v>17</v>
      </c>
      <c r="M75" s="15" t="s">
        <v>17</v>
      </c>
    </row>
    <row r="76" spans="2:13" x14ac:dyDescent="0.3">
      <c r="B76" s="15">
        <v>2023</v>
      </c>
      <c r="C76" s="15" t="s">
        <v>35</v>
      </c>
      <c r="D76" s="15">
        <v>1</v>
      </c>
      <c r="E76" s="16">
        <v>45107</v>
      </c>
      <c r="F76" s="16" t="str">
        <f t="shared" si="1"/>
        <v>30</v>
      </c>
      <c r="G76" s="16" t="s">
        <v>99</v>
      </c>
      <c r="H76" s="15" t="s">
        <v>10</v>
      </c>
      <c r="I76" s="15">
        <v>-900</v>
      </c>
      <c r="J76" s="15" t="s">
        <v>22</v>
      </c>
      <c r="K76" s="15" t="s">
        <v>16</v>
      </c>
      <c r="L76" s="15" t="s">
        <v>17</v>
      </c>
      <c r="M76" s="15" t="s">
        <v>17</v>
      </c>
    </row>
    <row r="77" spans="2:13" x14ac:dyDescent="0.3">
      <c r="B77" s="15">
        <v>2023</v>
      </c>
      <c r="C77" s="15" t="s">
        <v>35</v>
      </c>
      <c r="D77" s="15">
        <v>1</v>
      </c>
      <c r="E77" s="16">
        <v>45107</v>
      </c>
      <c r="F77" s="16" t="str">
        <f t="shared" si="1"/>
        <v>30</v>
      </c>
      <c r="G77" s="16" t="s">
        <v>99</v>
      </c>
      <c r="H77" s="15" t="s">
        <v>10</v>
      </c>
      <c r="I77" s="15">
        <v>-20000</v>
      </c>
      <c r="J77" s="15" t="s">
        <v>23</v>
      </c>
      <c r="K77" s="15" t="s">
        <v>24</v>
      </c>
      <c r="L77" s="15" t="s">
        <v>17</v>
      </c>
      <c r="M77" s="15" t="s">
        <v>17</v>
      </c>
    </row>
    <row r="78" spans="2:13" x14ac:dyDescent="0.3">
      <c r="B78" s="15">
        <v>2023</v>
      </c>
      <c r="C78" s="15" t="s">
        <v>35</v>
      </c>
      <c r="D78" s="15">
        <v>1</v>
      </c>
      <c r="E78" s="16">
        <v>45107</v>
      </c>
      <c r="F78" s="16" t="str">
        <f t="shared" si="1"/>
        <v>30</v>
      </c>
      <c r="G78" s="16" t="s">
        <v>99</v>
      </c>
      <c r="H78" s="15" t="s">
        <v>10</v>
      </c>
      <c r="I78" s="15">
        <v>-900</v>
      </c>
      <c r="J78" s="15" t="s">
        <v>25</v>
      </c>
      <c r="K78" s="15" t="s">
        <v>24</v>
      </c>
      <c r="L78" s="15" t="s">
        <v>17</v>
      </c>
      <c r="M78" s="15" t="s">
        <v>17</v>
      </c>
    </row>
    <row r="79" spans="2:13" x14ac:dyDescent="0.3">
      <c r="B79" s="15">
        <v>2023</v>
      </c>
      <c r="C79" s="15" t="s">
        <v>35</v>
      </c>
      <c r="D79" s="15">
        <v>1</v>
      </c>
      <c r="E79" s="16">
        <v>45107</v>
      </c>
      <c r="F79" s="16" t="str">
        <f t="shared" si="1"/>
        <v>30</v>
      </c>
      <c r="G79" s="16" t="s">
        <v>99</v>
      </c>
      <c r="H79" s="15" t="s">
        <v>10</v>
      </c>
      <c r="I79" s="15">
        <v>-2700</v>
      </c>
      <c r="J79" s="15" t="s">
        <v>26</v>
      </c>
      <c r="K79" s="15" t="s">
        <v>24</v>
      </c>
      <c r="L79" s="15" t="s">
        <v>17</v>
      </c>
      <c r="M79" s="15" t="s">
        <v>17</v>
      </c>
    </row>
    <row r="80" spans="2:13" x14ac:dyDescent="0.3">
      <c r="B80" s="15">
        <v>2023</v>
      </c>
      <c r="C80" s="15" t="s">
        <v>35</v>
      </c>
      <c r="D80" s="15">
        <v>1</v>
      </c>
      <c r="E80" s="16">
        <v>45107</v>
      </c>
      <c r="F80" s="16" t="str">
        <f t="shared" si="1"/>
        <v>30</v>
      </c>
      <c r="G80" s="16" t="s">
        <v>99</v>
      </c>
      <c r="H80" s="15" t="s">
        <v>10</v>
      </c>
      <c r="I80" s="15">
        <v>-2400</v>
      </c>
      <c r="J80" s="15" t="s">
        <v>11</v>
      </c>
      <c r="K80" s="15" t="s">
        <v>24</v>
      </c>
      <c r="L80" s="15" t="s">
        <v>17</v>
      </c>
      <c r="M80" s="15" t="s">
        <v>17</v>
      </c>
    </row>
    <row r="81" spans="2:13" x14ac:dyDescent="0.3">
      <c r="B81" s="15">
        <v>2023</v>
      </c>
      <c r="C81" s="15" t="s">
        <v>35</v>
      </c>
      <c r="D81" s="15">
        <v>1</v>
      </c>
      <c r="E81" s="16">
        <v>45107</v>
      </c>
      <c r="F81" s="16" t="str">
        <f t="shared" si="1"/>
        <v>30</v>
      </c>
      <c r="G81" s="16" t="s">
        <v>99</v>
      </c>
      <c r="H81" s="15" t="s">
        <v>10</v>
      </c>
      <c r="I81" s="15">
        <v>-65000</v>
      </c>
      <c r="J81" s="15" t="s">
        <v>27</v>
      </c>
      <c r="K81" s="15" t="s">
        <v>24</v>
      </c>
      <c r="L81" s="15" t="s">
        <v>17</v>
      </c>
      <c r="M81" s="15" t="s">
        <v>17</v>
      </c>
    </row>
    <row r="82" spans="2:13" x14ac:dyDescent="0.3">
      <c r="B82" s="15">
        <v>2023</v>
      </c>
      <c r="C82" s="15" t="s">
        <v>35</v>
      </c>
      <c r="D82" s="15">
        <v>1</v>
      </c>
      <c r="E82" s="16">
        <v>45107</v>
      </c>
      <c r="F82" s="16" t="str">
        <f t="shared" si="1"/>
        <v>30</v>
      </c>
      <c r="G82" s="16" t="s">
        <v>99</v>
      </c>
      <c r="H82" s="15" t="s">
        <v>10</v>
      </c>
      <c r="I82" s="15">
        <v>-3000</v>
      </c>
      <c r="J82" s="15" t="s">
        <v>22</v>
      </c>
      <c r="K82" s="15" t="s">
        <v>24</v>
      </c>
      <c r="L82" s="15" t="s">
        <v>17</v>
      </c>
      <c r="M82" s="15" t="s">
        <v>17</v>
      </c>
    </row>
    <row r="83" spans="2:13" x14ac:dyDescent="0.3">
      <c r="B83" s="15">
        <v>2023</v>
      </c>
      <c r="C83" s="15" t="s">
        <v>36</v>
      </c>
      <c r="D83" s="15">
        <v>1</v>
      </c>
      <c r="E83" s="16">
        <v>45138</v>
      </c>
      <c r="F83" s="16" t="str">
        <f t="shared" si="1"/>
        <v>31</v>
      </c>
      <c r="G83" s="16" t="s">
        <v>102</v>
      </c>
      <c r="H83" s="15" t="s">
        <v>10</v>
      </c>
      <c r="I83" s="15">
        <v>-12000</v>
      </c>
      <c r="J83" s="15" t="s">
        <v>28</v>
      </c>
      <c r="K83" s="15" t="s">
        <v>28</v>
      </c>
      <c r="L83" s="15" t="s">
        <v>17</v>
      </c>
      <c r="M83" s="15" t="s">
        <v>17</v>
      </c>
    </row>
    <row r="84" spans="2:13" x14ac:dyDescent="0.3">
      <c r="B84" s="15">
        <v>2023</v>
      </c>
      <c r="C84" s="15" t="s">
        <v>36</v>
      </c>
      <c r="D84" s="15">
        <v>1</v>
      </c>
      <c r="E84" s="16">
        <v>45138</v>
      </c>
      <c r="F84" s="16" t="str">
        <f t="shared" si="1"/>
        <v>31</v>
      </c>
      <c r="G84" s="16" t="s">
        <v>102</v>
      </c>
      <c r="H84" s="15" t="s">
        <v>10</v>
      </c>
      <c r="I84" s="15">
        <v>-15000</v>
      </c>
      <c r="J84" s="15" t="s">
        <v>15</v>
      </c>
      <c r="K84" s="15" t="s">
        <v>16</v>
      </c>
      <c r="L84" s="15" t="s">
        <v>17</v>
      </c>
      <c r="M84" s="15" t="s">
        <v>17</v>
      </c>
    </row>
    <row r="85" spans="2:13" x14ac:dyDescent="0.3">
      <c r="B85" s="15">
        <v>2023</v>
      </c>
      <c r="C85" s="15" t="s">
        <v>36</v>
      </c>
      <c r="D85" s="15">
        <v>1</v>
      </c>
      <c r="E85" s="16">
        <v>45138</v>
      </c>
      <c r="F85" s="16" t="str">
        <f t="shared" si="1"/>
        <v>31</v>
      </c>
      <c r="G85" s="16" t="s">
        <v>102</v>
      </c>
      <c r="H85" s="15" t="s">
        <v>10</v>
      </c>
      <c r="I85" s="15">
        <v>-11400</v>
      </c>
      <c r="J85" s="15" t="s">
        <v>18</v>
      </c>
      <c r="K85" s="15" t="s">
        <v>16</v>
      </c>
      <c r="L85" s="15" t="s">
        <v>17</v>
      </c>
      <c r="M85" s="15" t="s">
        <v>17</v>
      </c>
    </row>
    <row r="86" spans="2:13" x14ac:dyDescent="0.3">
      <c r="B86" s="15">
        <v>2023</v>
      </c>
      <c r="C86" s="15" t="s">
        <v>36</v>
      </c>
      <c r="D86" s="15">
        <v>1</v>
      </c>
      <c r="E86" s="16">
        <v>45138</v>
      </c>
      <c r="F86" s="16" t="str">
        <f t="shared" si="1"/>
        <v>31</v>
      </c>
      <c r="G86" s="16" t="s">
        <v>102</v>
      </c>
      <c r="H86" s="15" t="s">
        <v>10</v>
      </c>
      <c r="I86" s="15">
        <v>-20000</v>
      </c>
      <c r="J86" s="15" t="s">
        <v>19</v>
      </c>
      <c r="K86" s="15" t="s">
        <v>16</v>
      </c>
      <c r="L86" s="15" t="s">
        <v>17</v>
      </c>
      <c r="M86" s="15" t="s">
        <v>17</v>
      </c>
    </row>
    <row r="87" spans="2:13" x14ac:dyDescent="0.3">
      <c r="B87" s="15">
        <v>2023</v>
      </c>
      <c r="C87" s="15" t="s">
        <v>36</v>
      </c>
      <c r="D87" s="15">
        <v>1</v>
      </c>
      <c r="E87" s="16">
        <v>45138</v>
      </c>
      <c r="F87" s="16" t="str">
        <f t="shared" si="1"/>
        <v>31</v>
      </c>
      <c r="G87" s="16" t="s">
        <v>102</v>
      </c>
      <c r="H87" s="15" t="s">
        <v>10</v>
      </c>
      <c r="I87" s="15">
        <v>-40000</v>
      </c>
      <c r="J87" s="15" t="s">
        <v>20</v>
      </c>
      <c r="K87" s="15" t="s">
        <v>16</v>
      </c>
      <c r="L87" s="15" t="s">
        <v>17</v>
      </c>
      <c r="M87" s="15" t="s">
        <v>17</v>
      </c>
    </row>
    <row r="88" spans="2:13" x14ac:dyDescent="0.3">
      <c r="B88" s="15">
        <v>2023</v>
      </c>
      <c r="C88" s="15" t="s">
        <v>36</v>
      </c>
      <c r="D88" s="15">
        <v>1</v>
      </c>
      <c r="E88" s="16">
        <v>45138</v>
      </c>
      <c r="F88" s="16" t="str">
        <f t="shared" si="1"/>
        <v>31</v>
      </c>
      <c r="G88" s="16" t="s">
        <v>102</v>
      </c>
      <c r="H88" s="15" t="s">
        <v>10</v>
      </c>
      <c r="I88" s="15">
        <v>-30000</v>
      </c>
      <c r="J88" s="15" t="s">
        <v>21</v>
      </c>
      <c r="K88" s="15" t="s">
        <v>16</v>
      </c>
      <c r="L88" s="15" t="s">
        <v>17</v>
      </c>
      <c r="M88" s="15" t="s">
        <v>17</v>
      </c>
    </row>
    <row r="89" spans="2:13" x14ac:dyDescent="0.3">
      <c r="B89" s="15">
        <v>2023</v>
      </c>
      <c r="C89" s="15" t="s">
        <v>36</v>
      </c>
      <c r="D89" s="15">
        <v>1</v>
      </c>
      <c r="E89" s="16">
        <v>45138</v>
      </c>
      <c r="F89" s="16" t="str">
        <f t="shared" si="1"/>
        <v>31</v>
      </c>
      <c r="G89" s="16" t="s">
        <v>102</v>
      </c>
      <c r="H89" s="15" t="s">
        <v>10</v>
      </c>
      <c r="I89" s="15">
        <v>-600</v>
      </c>
      <c r="J89" s="15" t="s">
        <v>22</v>
      </c>
      <c r="K89" s="15" t="s">
        <v>16</v>
      </c>
      <c r="L89" s="15" t="s">
        <v>17</v>
      </c>
      <c r="M89" s="15" t="s">
        <v>17</v>
      </c>
    </row>
    <row r="90" spans="2:13" x14ac:dyDescent="0.3">
      <c r="B90" s="15">
        <v>2023</v>
      </c>
      <c r="C90" s="15" t="s">
        <v>36</v>
      </c>
      <c r="D90" s="15">
        <v>1</v>
      </c>
      <c r="E90" s="16">
        <v>45138</v>
      </c>
      <c r="F90" s="16" t="str">
        <f t="shared" si="1"/>
        <v>31</v>
      </c>
      <c r="G90" s="16" t="s">
        <v>102</v>
      </c>
      <c r="H90" s="15" t="s">
        <v>10</v>
      </c>
      <c r="I90" s="15">
        <v>-20000</v>
      </c>
      <c r="J90" s="15" t="s">
        <v>23</v>
      </c>
      <c r="K90" s="15" t="s">
        <v>24</v>
      </c>
      <c r="L90" s="15" t="s">
        <v>17</v>
      </c>
      <c r="M90" s="15" t="s">
        <v>17</v>
      </c>
    </row>
    <row r="91" spans="2:13" x14ac:dyDescent="0.3">
      <c r="B91" s="15">
        <v>2023</v>
      </c>
      <c r="C91" s="15" t="s">
        <v>36</v>
      </c>
      <c r="D91" s="15">
        <v>1</v>
      </c>
      <c r="E91" s="16">
        <v>45138</v>
      </c>
      <c r="F91" s="16" t="str">
        <f t="shared" si="1"/>
        <v>31</v>
      </c>
      <c r="G91" s="16" t="s">
        <v>102</v>
      </c>
      <c r="H91" s="15" t="s">
        <v>10</v>
      </c>
      <c r="I91" s="15">
        <v>-600</v>
      </c>
      <c r="J91" s="15" t="s">
        <v>25</v>
      </c>
      <c r="K91" s="15" t="s">
        <v>24</v>
      </c>
      <c r="L91" s="15" t="s">
        <v>17</v>
      </c>
      <c r="M91" s="15" t="s">
        <v>17</v>
      </c>
    </row>
    <row r="92" spans="2:13" x14ac:dyDescent="0.3">
      <c r="B92" s="15">
        <v>2023</v>
      </c>
      <c r="C92" s="15" t="s">
        <v>36</v>
      </c>
      <c r="D92" s="15">
        <v>1</v>
      </c>
      <c r="E92" s="16">
        <v>45138</v>
      </c>
      <c r="F92" s="16" t="str">
        <f t="shared" si="1"/>
        <v>31</v>
      </c>
      <c r="G92" s="16" t="s">
        <v>102</v>
      </c>
      <c r="H92" s="15" t="s">
        <v>10</v>
      </c>
      <c r="I92" s="15">
        <v>-1500</v>
      </c>
      <c r="J92" s="15" t="s">
        <v>26</v>
      </c>
      <c r="K92" s="15" t="s">
        <v>24</v>
      </c>
      <c r="L92" s="15" t="s">
        <v>17</v>
      </c>
      <c r="M92" s="15" t="s">
        <v>17</v>
      </c>
    </row>
    <row r="93" spans="2:13" x14ac:dyDescent="0.3">
      <c r="B93" s="15">
        <v>2023</v>
      </c>
      <c r="C93" s="15" t="s">
        <v>36</v>
      </c>
      <c r="D93" s="15">
        <v>1</v>
      </c>
      <c r="E93" s="16">
        <v>45138</v>
      </c>
      <c r="F93" s="16" t="str">
        <f t="shared" si="1"/>
        <v>31</v>
      </c>
      <c r="G93" s="16" t="s">
        <v>102</v>
      </c>
      <c r="H93" s="15" t="s">
        <v>10</v>
      </c>
      <c r="I93" s="15">
        <v>-1800</v>
      </c>
      <c r="J93" s="15" t="s">
        <v>11</v>
      </c>
      <c r="K93" s="15" t="s">
        <v>24</v>
      </c>
      <c r="L93" s="15" t="s">
        <v>17</v>
      </c>
      <c r="M93" s="15" t="s">
        <v>17</v>
      </c>
    </row>
    <row r="94" spans="2:13" x14ac:dyDescent="0.3">
      <c r="B94" s="15">
        <v>2023</v>
      </c>
      <c r="C94" s="15" t="s">
        <v>36</v>
      </c>
      <c r="D94" s="15">
        <v>1</v>
      </c>
      <c r="E94" s="16">
        <v>45138</v>
      </c>
      <c r="F94" s="16" t="str">
        <f t="shared" si="1"/>
        <v>31</v>
      </c>
      <c r="G94" s="16" t="s">
        <v>102</v>
      </c>
      <c r="H94" s="15" t="s">
        <v>10</v>
      </c>
      <c r="I94" s="15">
        <v>-50000</v>
      </c>
      <c r="J94" s="15" t="s">
        <v>27</v>
      </c>
      <c r="K94" s="15" t="s">
        <v>24</v>
      </c>
      <c r="L94" s="15" t="s">
        <v>17</v>
      </c>
      <c r="M94" s="15" t="s">
        <v>17</v>
      </c>
    </row>
    <row r="95" spans="2:13" x14ac:dyDescent="0.3">
      <c r="B95" s="15">
        <v>2023</v>
      </c>
      <c r="C95" s="15" t="s">
        <v>36</v>
      </c>
      <c r="D95" s="15">
        <v>1</v>
      </c>
      <c r="E95" s="16">
        <v>45138</v>
      </c>
      <c r="F95" s="16" t="str">
        <f t="shared" si="1"/>
        <v>31</v>
      </c>
      <c r="G95" s="16" t="s">
        <v>102</v>
      </c>
      <c r="H95" s="15" t="s">
        <v>10</v>
      </c>
      <c r="I95" s="15">
        <v>-3000</v>
      </c>
      <c r="J95" s="15" t="s">
        <v>22</v>
      </c>
      <c r="K95" s="15" t="s">
        <v>24</v>
      </c>
      <c r="L95" s="15" t="s">
        <v>17</v>
      </c>
      <c r="M95" s="15" t="s">
        <v>17</v>
      </c>
    </row>
    <row r="96" spans="2:13" x14ac:dyDescent="0.3">
      <c r="B96" s="15">
        <v>2023</v>
      </c>
      <c r="C96" s="15" t="s">
        <v>37</v>
      </c>
      <c r="D96" s="15">
        <v>1</v>
      </c>
      <c r="E96" s="16">
        <v>45169</v>
      </c>
      <c r="F96" s="16" t="str">
        <f t="shared" si="1"/>
        <v>31</v>
      </c>
      <c r="G96" s="16" t="s">
        <v>103</v>
      </c>
      <c r="H96" s="15" t="s">
        <v>10</v>
      </c>
      <c r="I96" s="15">
        <v>-12000</v>
      </c>
      <c r="J96" s="15" t="s">
        <v>28</v>
      </c>
      <c r="K96" s="15" t="s">
        <v>28</v>
      </c>
      <c r="L96" s="15" t="s">
        <v>17</v>
      </c>
      <c r="M96" s="15" t="s">
        <v>17</v>
      </c>
    </row>
    <row r="97" spans="2:13" x14ac:dyDescent="0.3">
      <c r="B97" s="15">
        <v>2023</v>
      </c>
      <c r="C97" s="15" t="s">
        <v>37</v>
      </c>
      <c r="D97" s="15">
        <v>1</v>
      </c>
      <c r="E97" s="16">
        <v>45169</v>
      </c>
      <c r="F97" s="16" t="str">
        <f t="shared" si="1"/>
        <v>31</v>
      </c>
      <c r="G97" s="16" t="s">
        <v>103</v>
      </c>
      <c r="H97" s="15" t="s">
        <v>10</v>
      </c>
      <c r="I97" s="15">
        <v>-15000</v>
      </c>
      <c r="J97" s="15" t="s">
        <v>15</v>
      </c>
      <c r="K97" s="15" t="s">
        <v>16</v>
      </c>
      <c r="L97" s="15" t="s">
        <v>17</v>
      </c>
      <c r="M97" s="15" t="s">
        <v>17</v>
      </c>
    </row>
    <row r="98" spans="2:13" x14ac:dyDescent="0.3">
      <c r="B98" s="15">
        <v>2023</v>
      </c>
      <c r="C98" s="15" t="s">
        <v>37</v>
      </c>
      <c r="D98" s="15">
        <v>1</v>
      </c>
      <c r="E98" s="16">
        <v>45169</v>
      </c>
      <c r="F98" s="16" t="str">
        <f t="shared" si="1"/>
        <v>31</v>
      </c>
      <c r="G98" s="16" t="s">
        <v>103</v>
      </c>
      <c r="H98" s="15" t="s">
        <v>10</v>
      </c>
      <c r="I98" s="15">
        <v>-11400</v>
      </c>
      <c r="J98" s="15" t="s">
        <v>18</v>
      </c>
      <c r="K98" s="15" t="s">
        <v>16</v>
      </c>
      <c r="L98" s="15" t="s">
        <v>17</v>
      </c>
      <c r="M98" s="15" t="s">
        <v>17</v>
      </c>
    </row>
    <row r="99" spans="2:13" x14ac:dyDescent="0.3">
      <c r="B99" s="15">
        <v>2023</v>
      </c>
      <c r="C99" s="15" t="s">
        <v>37</v>
      </c>
      <c r="D99" s="15">
        <v>1</v>
      </c>
      <c r="E99" s="16">
        <v>45169</v>
      </c>
      <c r="F99" s="16" t="str">
        <f t="shared" si="1"/>
        <v>31</v>
      </c>
      <c r="G99" s="16" t="s">
        <v>103</v>
      </c>
      <c r="H99" s="15" t="s">
        <v>10</v>
      </c>
      <c r="I99" s="15">
        <v>-15000</v>
      </c>
      <c r="J99" s="15" t="s">
        <v>19</v>
      </c>
      <c r="K99" s="15" t="s">
        <v>16</v>
      </c>
      <c r="L99" s="15" t="s">
        <v>17</v>
      </c>
      <c r="M99" s="15" t="s">
        <v>17</v>
      </c>
    </row>
    <row r="100" spans="2:13" x14ac:dyDescent="0.3">
      <c r="B100" s="15">
        <v>2023</v>
      </c>
      <c r="C100" s="15" t="s">
        <v>37</v>
      </c>
      <c r="D100" s="15">
        <v>1</v>
      </c>
      <c r="E100" s="16">
        <v>45169</v>
      </c>
      <c r="F100" s="16" t="str">
        <f t="shared" si="1"/>
        <v>31</v>
      </c>
      <c r="G100" s="16" t="s">
        <v>103</v>
      </c>
      <c r="H100" s="15" t="s">
        <v>10</v>
      </c>
      <c r="I100" s="15">
        <v>-40000</v>
      </c>
      <c r="J100" s="15" t="s">
        <v>20</v>
      </c>
      <c r="K100" s="15" t="s">
        <v>16</v>
      </c>
      <c r="L100" s="15" t="s">
        <v>17</v>
      </c>
      <c r="M100" s="15" t="s">
        <v>17</v>
      </c>
    </row>
    <row r="101" spans="2:13" x14ac:dyDescent="0.3">
      <c r="B101" s="15">
        <v>2023</v>
      </c>
      <c r="C101" s="15" t="s">
        <v>37</v>
      </c>
      <c r="D101" s="15">
        <v>1</v>
      </c>
      <c r="E101" s="16">
        <v>45169</v>
      </c>
      <c r="F101" s="16" t="str">
        <f t="shared" si="1"/>
        <v>31</v>
      </c>
      <c r="G101" s="16" t="s">
        <v>103</v>
      </c>
      <c r="H101" s="15" t="s">
        <v>10</v>
      </c>
      <c r="I101" s="15">
        <v>-30000</v>
      </c>
      <c r="J101" s="15" t="s">
        <v>21</v>
      </c>
      <c r="K101" s="15" t="s">
        <v>16</v>
      </c>
      <c r="L101" s="15" t="s">
        <v>17</v>
      </c>
      <c r="M101" s="15" t="s">
        <v>17</v>
      </c>
    </row>
    <row r="102" spans="2:13" x14ac:dyDescent="0.3">
      <c r="B102" s="15">
        <v>2023</v>
      </c>
      <c r="C102" s="15" t="s">
        <v>37</v>
      </c>
      <c r="D102" s="15">
        <v>1</v>
      </c>
      <c r="E102" s="16">
        <v>45169</v>
      </c>
      <c r="F102" s="16" t="str">
        <f t="shared" si="1"/>
        <v>31</v>
      </c>
      <c r="G102" s="16" t="s">
        <v>103</v>
      </c>
      <c r="H102" s="15" t="s">
        <v>10</v>
      </c>
      <c r="I102" s="15">
        <v>-600</v>
      </c>
      <c r="J102" s="15" t="s">
        <v>22</v>
      </c>
      <c r="K102" s="15" t="s">
        <v>16</v>
      </c>
      <c r="L102" s="15" t="s">
        <v>17</v>
      </c>
      <c r="M102" s="15" t="s">
        <v>17</v>
      </c>
    </row>
    <row r="103" spans="2:13" x14ac:dyDescent="0.3">
      <c r="B103" s="15">
        <v>2023</v>
      </c>
      <c r="C103" s="15" t="s">
        <v>37</v>
      </c>
      <c r="D103" s="15">
        <v>1</v>
      </c>
      <c r="E103" s="16">
        <v>45169</v>
      </c>
      <c r="F103" s="16" t="str">
        <f t="shared" si="1"/>
        <v>31</v>
      </c>
      <c r="G103" s="16" t="s">
        <v>103</v>
      </c>
      <c r="H103" s="15" t="s">
        <v>10</v>
      </c>
      <c r="I103" s="15">
        <v>-20000</v>
      </c>
      <c r="J103" s="15" t="s">
        <v>23</v>
      </c>
      <c r="K103" s="15" t="s">
        <v>24</v>
      </c>
      <c r="L103" s="15" t="s">
        <v>17</v>
      </c>
      <c r="M103" s="15" t="s">
        <v>17</v>
      </c>
    </row>
    <row r="104" spans="2:13" x14ac:dyDescent="0.3">
      <c r="B104" s="15">
        <v>2023</v>
      </c>
      <c r="C104" s="15" t="s">
        <v>37</v>
      </c>
      <c r="D104" s="15">
        <v>1</v>
      </c>
      <c r="E104" s="16">
        <v>45169</v>
      </c>
      <c r="F104" s="16" t="str">
        <f t="shared" si="1"/>
        <v>31</v>
      </c>
      <c r="G104" s="16" t="s">
        <v>103</v>
      </c>
      <c r="H104" s="15" t="s">
        <v>10</v>
      </c>
      <c r="I104" s="15">
        <v>-600</v>
      </c>
      <c r="J104" s="15" t="s">
        <v>25</v>
      </c>
      <c r="K104" s="15" t="s">
        <v>24</v>
      </c>
      <c r="L104" s="15" t="s">
        <v>17</v>
      </c>
      <c r="M104" s="15" t="s">
        <v>17</v>
      </c>
    </row>
    <row r="105" spans="2:13" x14ac:dyDescent="0.3">
      <c r="B105" s="15">
        <v>2023</v>
      </c>
      <c r="C105" s="15" t="s">
        <v>37</v>
      </c>
      <c r="D105" s="15">
        <v>1</v>
      </c>
      <c r="E105" s="16">
        <v>45169</v>
      </c>
      <c r="F105" s="16" t="str">
        <f t="shared" si="1"/>
        <v>31</v>
      </c>
      <c r="G105" s="16" t="s">
        <v>103</v>
      </c>
      <c r="H105" s="15" t="s">
        <v>10</v>
      </c>
      <c r="I105" s="15">
        <v>-1500</v>
      </c>
      <c r="J105" s="15" t="s">
        <v>26</v>
      </c>
      <c r="K105" s="15" t="s">
        <v>24</v>
      </c>
      <c r="L105" s="15" t="s">
        <v>17</v>
      </c>
      <c r="M105" s="15" t="s">
        <v>17</v>
      </c>
    </row>
    <row r="106" spans="2:13" x14ac:dyDescent="0.3">
      <c r="B106" s="15">
        <v>2023</v>
      </c>
      <c r="C106" s="15" t="s">
        <v>37</v>
      </c>
      <c r="D106" s="15">
        <v>1</v>
      </c>
      <c r="E106" s="16">
        <v>45169</v>
      </c>
      <c r="F106" s="16" t="str">
        <f t="shared" si="1"/>
        <v>31</v>
      </c>
      <c r="G106" s="16" t="s">
        <v>103</v>
      </c>
      <c r="H106" s="15" t="s">
        <v>10</v>
      </c>
      <c r="I106" s="15">
        <v>-1800</v>
      </c>
      <c r="J106" s="15" t="s">
        <v>11</v>
      </c>
      <c r="K106" s="15" t="s">
        <v>24</v>
      </c>
      <c r="L106" s="15" t="s">
        <v>17</v>
      </c>
      <c r="M106" s="15" t="s">
        <v>17</v>
      </c>
    </row>
    <row r="107" spans="2:13" x14ac:dyDescent="0.3">
      <c r="B107" s="15">
        <v>2023</v>
      </c>
      <c r="C107" s="15" t="s">
        <v>37</v>
      </c>
      <c r="D107" s="15">
        <v>1</v>
      </c>
      <c r="E107" s="16">
        <v>45169</v>
      </c>
      <c r="F107" s="16" t="str">
        <f t="shared" si="1"/>
        <v>31</v>
      </c>
      <c r="G107" s="16" t="s">
        <v>103</v>
      </c>
      <c r="H107" s="15" t="s">
        <v>10</v>
      </c>
      <c r="I107" s="15">
        <v>-50000</v>
      </c>
      <c r="J107" s="15" t="s">
        <v>27</v>
      </c>
      <c r="K107" s="15" t="s">
        <v>24</v>
      </c>
      <c r="L107" s="15" t="s">
        <v>17</v>
      </c>
      <c r="M107" s="15" t="s">
        <v>17</v>
      </c>
    </row>
    <row r="108" spans="2:13" x14ac:dyDescent="0.3">
      <c r="B108" s="15">
        <v>2023</v>
      </c>
      <c r="C108" s="15" t="s">
        <v>37</v>
      </c>
      <c r="D108" s="15">
        <v>1</v>
      </c>
      <c r="E108" s="16">
        <v>45169</v>
      </c>
      <c r="F108" s="16" t="str">
        <f t="shared" si="1"/>
        <v>31</v>
      </c>
      <c r="G108" s="16" t="s">
        <v>103</v>
      </c>
      <c r="H108" s="15" t="s">
        <v>10</v>
      </c>
      <c r="I108" s="15">
        <v>-3000</v>
      </c>
      <c r="J108" s="15" t="s">
        <v>22</v>
      </c>
      <c r="K108" s="15" t="s">
        <v>24</v>
      </c>
      <c r="L108" s="15" t="s">
        <v>17</v>
      </c>
      <c r="M108" s="15" t="s">
        <v>17</v>
      </c>
    </row>
    <row r="109" spans="2:13" x14ac:dyDescent="0.3">
      <c r="B109" s="15">
        <v>2023</v>
      </c>
      <c r="C109" s="15" t="s">
        <v>38</v>
      </c>
      <c r="D109" s="15">
        <v>1</v>
      </c>
      <c r="E109" s="16">
        <v>45199</v>
      </c>
      <c r="F109" s="16" t="str">
        <f t="shared" si="1"/>
        <v>30</v>
      </c>
      <c r="G109" s="16" t="s">
        <v>104</v>
      </c>
      <c r="H109" s="15" t="s">
        <v>10</v>
      </c>
      <c r="I109" s="15">
        <v>-12000</v>
      </c>
      <c r="J109" s="15" t="s">
        <v>28</v>
      </c>
      <c r="K109" s="15" t="s">
        <v>28</v>
      </c>
      <c r="L109" s="15" t="s">
        <v>17</v>
      </c>
      <c r="M109" s="15" t="s">
        <v>17</v>
      </c>
    </row>
    <row r="110" spans="2:13" x14ac:dyDescent="0.3">
      <c r="B110" s="15">
        <v>2023</v>
      </c>
      <c r="C110" s="15" t="s">
        <v>38</v>
      </c>
      <c r="D110" s="15">
        <v>1</v>
      </c>
      <c r="E110" s="16">
        <v>45199</v>
      </c>
      <c r="F110" s="16" t="str">
        <f t="shared" si="1"/>
        <v>30</v>
      </c>
      <c r="G110" s="16" t="s">
        <v>104</v>
      </c>
      <c r="H110" s="15" t="s">
        <v>10</v>
      </c>
      <c r="I110" s="15">
        <v>-15000</v>
      </c>
      <c r="J110" s="15" t="s">
        <v>15</v>
      </c>
      <c r="K110" s="15" t="s">
        <v>16</v>
      </c>
      <c r="L110" s="15" t="s">
        <v>17</v>
      </c>
      <c r="M110" s="15" t="s">
        <v>17</v>
      </c>
    </row>
    <row r="111" spans="2:13" x14ac:dyDescent="0.3">
      <c r="B111" s="15">
        <v>2023</v>
      </c>
      <c r="C111" s="15" t="s">
        <v>38</v>
      </c>
      <c r="D111" s="15">
        <v>1</v>
      </c>
      <c r="E111" s="16">
        <v>45199</v>
      </c>
      <c r="F111" s="16" t="str">
        <f t="shared" si="1"/>
        <v>30</v>
      </c>
      <c r="G111" s="16" t="s">
        <v>104</v>
      </c>
      <c r="H111" s="15" t="s">
        <v>10</v>
      </c>
      <c r="I111" s="15">
        <v>-11400</v>
      </c>
      <c r="J111" s="15" t="s">
        <v>18</v>
      </c>
      <c r="K111" s="15" t="s">
        <v>16</v>
      </c>
      <c r="L111" s="15" t="s">
        <v>17</v>
      </c>
      <c r="M111" s="15" t="s">
        <v>17</v>
      </c>
    </row>
    <row r="112" spans="2:13" x14ac:dyDescent="0.3">
      <c r="B112" s="15">
        <v>2023</v>
      </c>
      <c r="C112" s="15" t="s">
        <v>38</v>
      </c>
      <c r="D112" s="15">
        <v>1</v>
      </c>
      <c r="E112" s="16">
        <v>45199</v>
      </c>
      <c r="F112" s="16" t="str">
        <f t="shared" si="1"/>
        <v>30</v>
      </c>
      <c r="G112" s="16" t="s">
        <v>104</v>
      </c>
      <c r="H112" s="15" t="s">
        <v>10</v>
      </c>
      <c r="I112" s="15">
        <v>-15000</v>
      </c>
      <c r="J112" s="15" t="s">
        <v>19</v>
      </c>
      <c r="K112" s="15" t="s">
        <v>16</v>
      </c>
      <c r="L112" s="15" t="s">
        <v>17</v>
      </c>
      <c r="M112" s="15" t="s">
        <v>17</v>
      </c>
    </row>
    <row r="113" spans="2:13" x14ac:dyDescent="0.3">
      <c r="B113" s="15">
        <v>2023</v>
      </c>
      <c r="C113" s="15" t="s">
        <v>38</v>
      </c>
      <c r="D113" s="15">
        <v>1</v>
      </c>
      <c r="E113" s="16">
        <v>45199</v>
      </c>
      <c r="F113" s="16" t="str">
        <f t="shared" si="1"/>
        <v>30</v>
      </c>
      <c r="G113" s="16" t="s">
        <v>104</v>
      </c>
      <c r="H113" s="15" t="s">
        <v>10</v>
      </c>
      <c r="I113" s="15">
        <v>-32000</v>
      </c>
      <c r="J113" s="15" t="s">
        <v>20</v>
      </c>
      <c r="K113" s="15" t="s">
        <v>16</v>
      </c>
      <c r="L113" s="15" t="s">
        <v>17</v>
      </c>
      <c r="M113" s="15" t="s">
        <v>17</v>
      </c>
    </row>
    <row r="114" spans="2:13" x14ac:dyDescent="0.3">
      <c r="B114" s="15">
        <v>2023</v>
      </c>
      <c r="C114" s="15" t="s">
        <v>38</v>
      </c>
      <c r="D114" s="15">
        <v>1</v>
      </c>
      <c r="E114" s="16">
        <v>45199</v>
      </c>
      <c r="F114" s="16" t="str">
        <f t="shared" si="1"/>
        <v>30</v>
      </c>
      <c r="G114" s="16" t="s">
        <v>104</v>
      </c>
      <c r="H114" s="15" t="s">
        <v>10</v>
      </c>
      <c r="I114" s="15">
        <v>-30000</v>
      </c>
      <c r="J114" s="15" t="s">
        <v>21</v>
      </c>
      <c r="K114" s="15" t="s">
        <v>16</v>
      </c>
      <c r="L114" s="15" t="s">
        <v>17</v>
      </c>
      <c r="M114" s="15" t="s">
        <v>17</v>
      </c>
    </row>
    <row r="115" spans="2:13" x14ac:dyDescent="0.3">
      <c r="B115" s="15">
        <v>2023</v>
      </c>
      <c r="C115" s="15" t="s">
        <v>38</v>
      </c>
      <c r="D115" s="15">
        <v>1</v>
      </c>
      <c r="E115" s="16">
        <v>45199</v>
      </c>
      <c r="F115" s="16" t="str">
        <f t="shared" si="1"/>
        <v>30</v>
      </c>
      <c r="G115" s="16" t="s">
        <v>104</v>
      </c>
      <c r="H115" s="15" t="s">
        <v>10</v>
      </c>
      <c r="I115" s="15">
        <v>-900</v>
      </c>
      <c r="J115" s="15" t="s">
        <v>22</v>
      </c>
      <c r="K115" s="15" t="s">
        <v>16</v>
      </c>
      <c r="L115" s="15" t="s">
        <v>17</v>
      </c>
      <c r="M115" s="15" t="s">
        <v>17</v>
      </c>
    </row>
    <row r="116" spans="2:13" x14ac:dyDescent="0.3">
      <c r="B116" s="15">
        <v>2023</v>
      </c>
      <c r="C116" s="15" t="s">
        <v>38</v>
      </c>
      <c r="D116" s="15">
        <v>1</v>
      </c>
      <c r="E116" s="16">
        <v>45199</v>
      </c>
      <c r="F116" s="16" t="str">
        <f t="shared" si="1"/>
        <v>30</v>
      </c>
      <c r="G116" s="16" t="s">
        <v>104</v>
      </c>
      <c r="H116" s="15" t="s">
        <v>10</v>
      </c>
      <c r="I116" s="15">
        <v>-20000</v>
      </c>
      <c r="J116" s="15" t="s">
        <v>23</v>
      </c>
      <c r="K116" s="15" t="s">
        <v>24</v>
      </c>
      <c r="L116" s="15" t="s">
        <v>17</v>
      </c>
      <c r="M116" s="15" t="s">
        <v>17</v>
      </c>
    </row>
    <row r="117" spans="2:13" x14ac:dyDescent="0.3">
      <c r="B117" s="15">
        <v>2023</v>
      </c>
      <c r="C117" s="15" t="s">
        <v>38</v>
      </c>
      <c r="D117" s="15">
        <v>1</v>
      </c>
      <c r="E117" s="16">
        <v>45199</v>
      </c>
      <c r="F117" s="16" t="str">
        <f t="shared" si="1"/>
        <v>30</v>
      </c>
      <c r="G117" s="16" t="s">
        <v>104</v>
      </c>
      <c r="H117" s="15" t="s">
        <v>10</v>
      </c>
      <c r="I117" s="15">
        <v>-600</v>
      </c>
      <c r="J117" s="15" t="s">
        <v>25</v>
      </c>
      <c r="K117" s="15" t="s">
        <v>24</v>
      </c>
      <c r="L117" s="15" t="s">
        <v>17</v>
      </c>
      <c r="M117" s="15" t="s">
        <v>17</v>
      </c>
    </row>
    <row r="118" spans="2:13" x14ac:dyDescent="0.3">
      <c r="B118" s="15">
        <v>2023</v>
      </c>
      <c r="C118" s="15" t="s">
        <v>38</v>
      </c>
      <c r="D118" s="15">
        <v>1</v>
      </c>
      <c r="E118" s="16">
        <v>45199</v>
      </c>
      <c r="F118" s="16" t="str">
        <f t="shared" si="1"/>
        <v>30</v>
      </c>
      <c r="G118" s="16" t="s">
        <v>104</v>
      </c>
      <c r="H118" s="15" t="s">
        <v>10</v>
      </c>
      <c r="I118" s="15">
        <v>-1200</v>
      </c>
      <c r="J118" s="15" t="s">
        <v>26</v>
      </c>
      <c r="K118" s="15" t="s">
        <v>24</v>
      </c>
      <c r="L118" s="15" t="s">
        <v>17</v>
      </c>
      <c r="M118" s="15" t="s">
        <v>17</v>
      </c>
    </row>
    <row r="119" spans="2:13" x14ac:dyDescent="0.3">
      <c r="B119" s="15">
        <v>2023</v>
      </c>
      <c r="C119" s="15" t="s">
        <v>38</v>
      </c>
      <c r="D119" s="15">
        <v>1</v>
      </c>
      <c r="E119" s="16">
        <v>45199</v>
      </c>
      <c r="F119" s="16" t="str">
        <f t="shared" si="1"/>
        <v>30</v>
      </c>
      <c r="G119" s="16" t="s">
        <v>104</v>
      </c>
      <c r="H119" s="15" t="s">
        <v>10</v>
      </c>
      <c r="I119" s="15">
        <v>-1800</v>
      </c>
      <c r="J119" s="15" t="s">
        <v>11</v>
      </c>
      <c r="K119" s="15" t="s">
        <v>24</v>
      </c>
      <c r="L119" s="15" t="s">
        <v>17</v>
      </c>
      <c r="M119" s="15" t="s">
        <v>17</v>
      </c>
    </row>
    <row r="120" spans="2:13" x14ac:dyDescent="0.3">
      <c r="B120" s="15">
        <v>2023</v>
      </c>
      <c r="C120" s="15" t="s">
        <v>38</v>
      </c>
      <c r="D120" s="15">
        <v>1</v>
      </c>
      <c r="E120" s="16">
        <v>45199</v>
      </c>
      <c r="F120" s="16" t="str">
        <f t="shared" si="1"/>
        <v>30</v>
      </c>
      <c r="G120" s="16" t="s">
        <v>104</v>
      </c>
      <c r="H120" s="15" t="s">
        <v>10</v>
      </c>
      <c r="I120" s="15">
        <v>-50000</v>
      </c>
      <c r="J120" s="15" t="s">
        <v>27</v>
      </c>
      <c r="K120" s="15" t="s">
        <v>24</v>
      </c>
      <c r="L120" s="15" t="s">
        <v>17</v>
      </c>
      <c r="M120" s="15" t="s">
        <v>17</v>
      </c>
    </row>
    <row r="121" spans="2:13" x14ac:dyDescent="0.3">
      <c r="B121" s="15">
        <v>2023</v>
      </c>
      <c r="C121" s="15" t="s">
        <v>38</v>
      </c>
      <c r="D121" s="15">
        <v>1</v>
      </c>
      <c r="E121" s="16">
        <v>45199</v>
      </c>
      <c r="F121" s="16" t="str">
        <f t="shared" si="1"/>
        <v>30</v>
      </c>
      <c r="G121" s="16" t="s">
        <v>104</v>
      </c>
      <c r="H121" s="15" t="s">
        <v>10</v>
      </c>
      <c r="I121" s="15">
        <v>-2100</v>
      </c>
      <c r="J121" s="15" t="s">
        <v>22</v>
      </c>
      <c r="K121" s="15" t="s">
        <v>24</v>
      </c>
      <c r="L121" s="15" t="s">
        <v>17</v>
      </c>
      <c r="M121" s="15" t="s">
        <v>17</v>
      </c>
    </row>
    <row r="122" spans="2:13" x14ac:dyDescent="0.3">
      <c r="B122" s="15">
        <v>2023</v>
      </c>
      <c r="C122" s="15" t="s">
        <v>39</v>
      </c>
      <c r="D122" s="15">
        <v>1</v>
      </c>
      <c r="E122" s="16">
        <v>45230</v>
      </c>
      <c r="F122" s="16" t="str">
        <f t="shared" si="1"/>
        <v>31</v>
      </c>
      <c r="G122" s="16" t="s">
        <v>98</v>
      </c>
      <c r="H122" s="15" t="s">
        <v>10</v>
      </c>
      <c r="I122" s="15">
        <v>-12000</v>
      </c>
      <c r="J122" s="15" t="s">
        <v>28</v>
      </c>
      <c r="K122" s="15" t="s">
        <v>28</v>
      </c>
      <c r="L122" s="15" t="s">
        <v>17</v>
      </c>
      <c r="M122" s="15" t="s">
        <v>17</v>
      </c>
    </row>
    <row r="123" spans="2:13" x14ac:dyDescent="0.3">
      <c r="B123" s="15">
        <v>2023</v>
      </c>
      <c r="C123" s="15" t="s">
        <v>39</v>
      </c>
      <c r="D123" s="15">
        <v>1</v>
      </c>
      <c r="E123" s="16">
        <v>45230</v>
      </c>
      <c r="F123" s="16" t="str">
        <f t="shared" si="1"/>
        <v>31</v>
      </c>
      <c r="G123" s="16" t="s">
        <v>98</v>
      </c>
      <c r="H123" s="15" t="s">
        <v>10</v>
      </c>
      <c r="I123" s="15">
        <v>-15000</v>
      </c>
      <c r="J123" s="15" t="s">
        <v>15</v>
      </c>
      <c r="K123" s="15" t="s">
        <v>16</v>
      </c>
      <c r="L123" s="15" t="s">
        <v>17</v>
      </c>
      <c r="M123" s="15" t="s">
        <v>17</v>
      </c>
    </row>
    <row r="124" spans="2:13" x14ac:dyDescent="0.3">
      <c r="B124" s="15">
        <v>2023</v>
      </c>
      <c r="C124" s="15" t="s">
        <v>39</v>
      </c>
      <c r="D124" s="15">
        <v>1</v>
      </c>
      <c r="E124" s="16">
        <v>45230</v>
      </c>
      <c r="F124" s="16" t="str">
        <f t="shared" si="1"/>
        <v>31</v>
      </c>
      <c r="G124" s="16" t="s">
        <v>98</v>
      </c>
      <c r="H124" s="15" t="s">
        <v>10</v>
      </c>
      <c r="I124" s="15">
        <v>-12000</v>
      </c>
      <c r="J124" s="15" t="s">
        <v>18</v>
      </c>
      <c r="K124" s="15" t="s">
        <v>16</v>
      </c>
      <c r="L124" s="15" t="s">
        <v>17</v>
      </c>
      <c r="M124" s="15" t="s">
        <v>17</v>
      </c>
    </row>
    <row r="125" spans="2:13" x14ac:dyDescent="0.3">
      <c r="B125" s="15">
        <v>2023</v>
      </c>
      <c r="C125" s="15" t="s">
        <v>39</v>
      </c>
      <c r="D125" s="15">
        <v>1</v>
      </c>
      <c r="E125" s="16">
        <v>45230</v>
      </c>
      <c r="F125" s="16" t="str">
        <f t="shared" si="1"/>
        <v>31</v>
      </c>
      <c r="G125" s="16" t="s">
        <v>98</v>
      </c>
      <c r="H125" s="15" t="s">
        <v>10</v>
      </c>
      <c r="I125" s="15">
        <v>-15000</v>
      </c>
      <c r="J125" s="15" t="s">
        <v>19</v>
      </c>
      <c r="K125" s="15" t="s">
        <v>16</v>
      </c>
      <c r="L125" s="15" t="s">
        <v>17</v>
      </c>
      <c r="M125" s="15" t="s">
        <v>17</v>
      </c>
    </row>
    <row r="126" spans="2:13" x14ac:dyDescent="0.3">
      <c r="B126" s="15">
        <v>2023</v>
      </c>
      <c r="C126" s="15" t="s">
        <v>39</v>
      </c>
      <c r="D126" s="15">
        <v>1</v>
      </c>
      <c r="E126" s="16">
        <v>45230</v>
      </c>
      <c r="F126" s="16" t="str">
        <f t="shared" si="1"/>
        <v>31</v>
      </c>
      <c r="G126" s="16" t="s">
        <v>98</v>
      </c>
      <c r="H126" s="15" t="s">
        <v>10</v>
      </c>
      <c r="I126" s="15">
        <v>-32000</v>
      </c>
      <c r="J126" s="15" t="s">
        <v>20</v>
      </c>
      <c r="K126" s="15" t="s">
        <v>16</v>
      </c>
      <c r="L126" s="15" t="s">
        <v>17</v>
      </c>
      <c r="M126" s="15" t="s">
        <v>17</v>
      </c>
    </row>
    <row r="127" spans="2:13" x14ac:dyDescent="0.3">
      <c r="B127" s="15">
        <v>2023</v>
      </c>
      <c r="C127" s="15" t="s">
        <v>39</v>
      </c>
      <c r="D127" s="15">
        <v>1</v>
      </c>
      <c r="E127" s="16">
        <v>45230</v>
      </c>
      <c r="F127" s="16" t="str">
        <f t="shared" si="1"/>
        <v>31</v>
      </c>
      <c r="G127" s="16" t="s">
        <v>98</v>
      </c>
      <c r="H127" s="15" t="s">
        <v>10</v>
      </c>
      <c r="I127" s="15">
        <v>-30000</v>
      </c>
      <c r="J127" s="15" t="s">
        <v>21</v>
      </c>
      <c r="K127" s="15" t="s">
        <v>16</v>
      </c>
      <c r="L127" s="15" t="s">
        <v>17</v>
      </c>
      <c r="M127" s="15" t="s">
        <v>17</v>
      </c>
    </row>
    <row r="128" spans="2:13" x14ac:dyDescent="0.3">
      <c r="B128" s="15">
        <v>2023</v>
      </c>
      <c r="C128" s="15" t="s">
        <v>39</v>
      </c>
      <c r="D128" s="15">
        <v>1</v>
      </c>
      <c r="E128" s="16">
        <v>45230</v>
      </c>
      <c r="F128" s="16" t="str">
        <f t="shared" si="1"/>
        <v>31</v>
      </c>
      <c r="G128" s="16" t="s">
        <v>98</v>
      </c>
      <c r="H128" s="15" t="s">
        <v>10</v>
      </c>
      <c r="I128" s="15">
        <v>-600</v>
      </c>
      <c r="J128" s="15" t="s">
        <v>22</v>
      </c>
      <c r="K128" s="15" t="s">
        <v>16</v>
      </c>
      <c r="L128" s="15" t="s">
        <v>17</v>
      </c>
      <c r="M128" s="15" t="s">
        <v>17</v>
      </c>
    </row>
    <row r="129" spans="2:13" x14ac:dyDescent="0.3">
      <c r="B129" s="15">
        <v>2023</v>
      </c>
      <c r="C129" s="15" t="s">
        <v>39</v>
      </c>
      <c r="D129" s="15">
        <v>1</v>
      </c>
      <c r="E129" s="16">
        <v>45230</v>
      </c>
      <c r="F129" s="16" t="str">
        <f t="shared" si="1"/>
        <v>31</v>
      </c>
      <c r="G129" s="16" t="s">
        <v>98</v>
      </c>
      <c r="H129" s="15" t="s">
        <v>10</v>
      </c>
      <c r="I129" s="15">
        <v>-20000</v>
      </c>
      <c r="J129" s="15" t="s">
        <v>23</v>
      </c>
      <c r="K129" s="15" t="s">
        <v>24</v>
      </c>
      <c r="L129" s="15" t="s">
        <v>17</v>
      </c>
      <c r="M129" s="15" t="s">
        <v>17</v>
      </c>
    </row>
    <row r="130" spans="2:13" x14ac:dyDescent="0.3">
      <c r="B130" s="15">
        <v>2023</v>
      </c>
      <c r="C130" s="15" t="s">
        <v>39</v>
      </c>
      <c r="D130" s="15">
        <v>1</v>
      </c>
      <c r="E130" s="16">
        <v>45230</v>
      </c>
      <c r="F130" s="16" t="str">
        <f t="shared" si="1"/>
        <v>31</v>
      </c>
      <c r="G130" s="16" t="s">
        <v>98</v>
      </c>
      <c r="H130" s="15" t="s">
        <v>10</v>
      </c>
      <c r="I130" s="15">
        <v>-600</v>
      </c>
      <c r="J130" s="15" t="s">
        <v>25</v>
      </c>
      <c r="K130" s="15" t="s">
        <v>24</v>
      </c>
      <c r="L130" s="15" t="s">
        <v>17</v>
      </c>
      <c r="M130" s="15" t="s">
        <v>17</v>
      </c>
    </row>
    <row r="131" spans="2:13" x14ac:dyDescent="0.3">
      <c r="B131" s="15">
        <v>2023</v>
      </c>
      <c r="C131" s="15" t="s">
        <v>39</v>
      </c>
      <c r="D131" s="15">
        <v>1</v>
      </c>
      <c r="E131" s="16">
        <v>45230</v>
      </c>
      <c r="F131" s="16" t="str">
        <f t="shared" si="1"/>
        <v>31</v>
      </c>
      <c r="G131" s="16" t="s">
        <v>98</v>
      </c>
      <c r="H131" s="15" t="s">
        <v>10</v>
      </c>
      <c r="I131" s="15">
        <v>-1200</v>
      </c>
      <c r="J131" s="15" t="s">
        <v>26</v>
      </c>
      <c r="K131" s="15" t="s">
        <v>24</v>
      </c>
      <c r="L131" s="15" t="s">
        <v>17</v>
      </c>
      <c r="M131" s="15" t="s">
        <v>17</v>
      </c>
    </row>
    <row r="132" spans="2:13" x14ac:dyDescent="0.3">
      <c r="B132" s="15">
        <v>2023</v>
      </c>
      <c r="C132" s="15" t="s">
        <v>39</v>
      </c>
      <c r="D132" s="15">
        <v>1</v>
      </c>
      <c r="E132" s="16">
        <v>45230</v>
      </c>
      <c r="F132" s="16" t="str">
        <f t="shared" si="1"/>
        <v>31</v>
      </c>
      <c r="G132" s="16" t="s">
        <v>98</v>
      </c>
      <c r="H132" s="15" t="s">
        <v>10</v>
      </c>
      <c r="I132" s="15">
        <v>-1800</v>
      </c>
      <c r="J132" s="15" t="s">
        <v>11</v>
      </c>
      <c r="K132" s="15" t="s">
        <v>24</v>
      </c>
      <c r="L132" s="15" t="s">
        <v>17</v>
      </c>
      <c r="M132" s="15" t="s">
        <v>17</v>
      </c>
    </row>
    <row r="133" spans="2:13" x14ac:dyDescent="0.3">
      <c r="B133" s="15">
        <v>2023</v>
      </c>
      <c r="C133" s="15" t="s">
        <v>39</v>
      </c>
      <c r="D133" s="15">
        <v>1</v>
      </c>
      <c r="E133" s="16">
        <v>45230</v>
      </c>
      <c r="F133" s="16" t="str">
        <f t="shared" si="1"/>
        <v>31</v>
      </c>
      <c r="G133" s="16" t="s">
        <v>98</v>
      </c>
      <c r="H133" s="15" t="s">
        <v>10</v>
      </c>
      <c r="I133" s="15">
        <v>-50000</v>
      </c>
      <c r="J133" s="15" t="s">
        <v>27</v>
      </c>
      <c r="K133" s="15" t="s">
        <v>24</v>
      </c>
      <c r="L133" s="15" t="s">
        <v>17</v>
      </c>
      <c r="M133" s="15" t="s">
        <v>17</v>
      </c>
    </row>
    <row r="134" spans="2:13" x14ac:dyDescent="0.3">
      <c r="B134" s="15">
        <v>2023</v>
      </c>
      <c r="C134" s="15" t="s">
        <v>39</v>
      </c>
      <c r="D134" s="15">
        <v>1</v>
      </c>
      <c r="E134" s="16">
        <v>45230</v>
      </c>
      <c r="F134" s="16" t="str">
        <f t="shared" ref="F134:F197" si="2">TEXT(E134,"DD")</f>
        <v>31</v>
      </c>
      <c r="G134" s="16" t="s">
        <v>98</v>
      </c>
      <c r="H134" s="15" t="s">
        <v>10</v>
      </c>
      <c r="I134" s="15">
        <v>-2100</v>
      </c>
      <c r="J134" s="15" t="s">
        <v>22</v>
      </c>
      <c r="K134" s="15" t="s">
        <v>24</v>
      </c>
      <c r="L134" s="15" t="s">
        <v>17</v>
      </c>
      <c r="M134" s="15" t="s">
        <v>17</v>
      </c>
    </row>
    <row r="135" spans="2:13" x14ac:dyDescent="0.3">
      <c r="B135" s="15">
        <v>2023</v>
      </c>
      <c r="C135" s="15" t="s">
        <v>40</v>
      </c>
      <c r="D135" s="15">
        <v>1</v>
      </c>
      <c r="E135" s="16">
        <v>45260</v>
      </c>
      <c r="F135" s="16" t="str">
        <f t="shared" si="2"/>
        <v>30</v>
      </c>
      <c r="G135" s="16" t="s">
        <v>103</v>
      </c>
      <c r="H135" s="15" t="s">
        <v>10</v>
      </c>
      <c r="I135" s="15">
        <v>-12000</v>
      </c>
      <c r="J135" s="15" t="s">
        <v>28</v>
      </c>
      <c r="K135" s="15" t="s">
        <v>28</v>
      </c>
      <c r="L135" s="15" t="s">
        <v>17</v>
      </c>
      <c r="M135" s="15" t="s">
        <v>17</v>
      </c>
    </row>
    <row r="136" spans="2:13" x14ac:dyDescent="0.3">
      <c r="B136" s="15">
        <v>2023</v>
      </c>
      <c r="C136" s="15" t="s">
        <v>40</v>
      </c>
      <c r="D136" s="15">
        <v>1</v>
      </c>
      <c r="E136" s="16">
        <v>45260</v>
      </c>
      <c r="F136" s="16" t="str">
        <f t="shared" si="2"/>
        <v>30</v>
      </c>
      <c r="G136" s="16" t="s">
        <v>103</v>
      </c>
      <c r="H136" s="15" t="s">
        <v>10</v>
      </c>
      <c r="I136" s="15">
        <v>-15000</v>
      </c>
      <c r="J136" s="15" t="s">
        <v>15</v>
      </c>
      <c r="K136" s="15" t="s">
        <v>16</v>
      </c>
      <c r="L136" s="15" t="s">
        <v>17</v>
      </c>
      <c r="M136" s="15" t="s">
        <v>17</v>
      </c>
    </row>
    <row r="137" spans="2:13" x14ac:dyDescent="0.3">
      <c r="B137" s="15">
        <v>2023</v>
      </c>
      <c r="C137" s="15" t="s">
        <v>40</v>
      </c>
      <c r="D137" s="15">
        <v>1</v>
      </c>
      <c r="E137" s="16">
        <v>45260</v>
      </c>
      <c r="F137" s="16" t="str">
        <f t="shared" si="2"/>
        <v>30</v>
      </c>
      <c r="G137" s="16" t="s">
        <v>103</v>
      </c>
      <c r="H137" s="15" t="s">
        <v>10</v>
      </c>
      <c r="I137" s="15">
        <v>-12000</v>
      </c>
      <c r="J137" s="15" t="s">
        <v>18</v>
      </c>
      <c r="K137" s="15" t="s">
        <v>16</v>
      </c>
      <c r="L137" s="15" t="s">
        <v>17</v>
      </c>
      <c r="M137" s="15" t="s">
        <v>17</v>
      </c>
    </row>
    <row r="138" spans="2:13" x14ac:dyDescent="0.3">
      <c r="B138" s="15">
        <v>2023</v>
      </c>
      <c r="C138" s="15" t="s">
        <v>40</v>
      </c>
      <c r="D138" s="15">
        <v>1</v>
      </c>
      <c r="E138" s="16">
        <v>45260</v>
      </c>
      <c r="F138" s="16" t="str">
        <f t="shared" si="2"/>
        <v>30</v>
      </c>
      <c r="G138" s="16" t="s">
        <v>103</v>
      </c>
      <c r="H138" s="15" t="s">
        <v>10</v>
      </c>
      <c r="I138" s="15">
        <v>-20000</v>
      </c>
      <c r="J138" s="15" t="s">
        <v>19</v>
      </c>
      <c r="K138" s="15" t="s">
        <v>16</v>
      </c>
      <c r="L138" s="15" t="s">
        <v>17</v>
      </c>
      <c r="M138" s="15" t="s">
        <v>17</v>
      </c>
    </row>
    <row r="139" spans="2:13" x14ac:dyDescent="0.3">
      <c r="B139" s="15">
        <v>2023</v>
      </c>
      <c r="C139" s="15" t="s">
        <v>40</v>
      </c>
      <c r="D139" s="15">
        <v>1</v>
      </c>
      <c r="E139" s="16">
        <v>45260</v>
      </c>
      <c r="F139" s="16" t="str">
        <f t="shared" si="2"/>
        <v>30</v>
      </c>
      <c r="G139" s="16" t="s">
        <v>103</v>
      </c>
      <c r="H139" s="15" t="s">
        <v>10</v>
      </c>
      <c r="I139" s="15">
        <v>-32000</v>
      </c>
      <c r="J139" s="15" t="s">
        <v>20</v>
      </c>
      <c r="K139" s="15" t="s">
        <v>16</v>
      </c>
      <c r="L139" s="15" t="s">
        <v>17</v>
      </c>
      <c r="M139" s="15" t="s">
        <v>17</v>
      </c>
    </row>
    <row r="140" spans="2:13" x14ac:dyDescent="0.3">
      <c r="B140" s="15">
        <v>2023</v>
      </c>
      <c r="C140" s="15" t="s">
        <v>40</v>
      </c>
      <c r="D140" s="15">
        <v>1</v>
      </c>
      <c r="E140" s="16">
        <v>45260</v>
      </c>
      <c r="F140" s="16" t="str">
        <f t="shared" si="2"/>
        <v>30</v>
      </c>
      <c r="G140" s="16" t="s">
        <v>103</v>
      </c>
      <c r="H140" s="15" t="s">
        <v>10</v>
      </c>
      <c r="I140" s="15">
        <v>-30000</v>
      </c>
      <c r="J140" s="15" t="s">
        <v>21</v>
      </c>
      <c r="K140" s="15" t="s">
        <v>16</v>
      </c>
      <c r="L140" s="15" t="s">
        <v>17</v>
      </c>
      <c r="M140" s="15" t="s">
        <v>17</v>
      </c>
    </row>
    <row r="141" spans="2:13" x14ac:dyDescent="0.3">
      <c r="B141" s="15">
        <v>2023</v>
      </c>
      <c r="C141" s="15" t="s">
        <v>40</v>
      </c>
      <c r="D141" s="15">
        <v>1</v>
      </c>
      <c r="E141" s="16">
        <v>45260</v>
      </c>
      <c r="F141" s="16" t="str">
        <f t="shared" si="2"/>
        <v>30</v>
      </c>
      <c r="G141" s="16" t="s">
        <v>103</v>
      </c>
      <c r="H141" s="15" t="s">
        <v>10</v>
      </c>
      <c r="I141" s="15">
        <v>-1200</v>
      </c>
      <c r="J141" s="15" t="s">
        <v>22</v>
      </c>
      <c r="K141" s="15" t="s">
        <v>16</v>
      </c>
      <c r="L141" s="15" t="s">
        <v>17</v>
      </c>
      <c r="M141" s="15" t="s">
        <v>17</v>
      </c>
    </row>
    <row r="142" spans="2:13" x14ac:dyDescent="0.3">
      <c r="B142" s="15">
        <v>2023</v>
      </c>
      <c r="C142" s="15" t="s">
        <v>40</v>
      </c>
      <c r="D142" s="15">
        <v>1</v>
      </c>
      <c r="E142" s="16">
        <v>45260</v>
      </c>
      <c r="F142" s="16" t="str">
        <f t="shared" si="2"/>
        <v>30</v>
      </c>
      <c r="G142" s="16" t="s">
        <v>103</v>
      </c>
      <c r="H142" s="15" t="s">
        <v>10</v>
      </c>
      <c r="I142" s="15">
        <v>-20000</v>
      </c>
      <c r="J142" s="15" t="s">
        <v>23</v>
      </c>
      <c r="K142" s="15" t="s">
        <v>24</v>
      </c>
      <c r="L142" s="15" t="s">
        <v>17</v>
      </c>
      <c r="M142" s="15" t="s">
        <v>17</v>
      </c>
    </row>
    <row r="143" spans="2:13" x14ac:dyDescent="0.3">
      <c r="B143" s="15">
        <v>2023</v>
      </c>
      <c r="C143" s="15" t="s">
        <v>40</v>
      </c>
      <c r="D143" s="15">
        <v>1</v>
      </c>
      <c r="E143" s="16">
        <v>45260</v>
      </c>
      <c r="F143" s="16" t="str">
        <f t="shared" si="2"/>
        <v>30</v>
      </c>
      <c r="G143" s="16" t="s">
        <v>103</v>
      </c>
      <c r="H143" s="15" t="s">
        <v>10</v>
      </c>
      <c r="I143" s="15">
        <v>-900</v>
      </c>
      <c r="J143" s="15" t="s">
        <v>25</v>
      </c>
      <c r="K143" s="15" t="s">
        <v>24</v>
      </c>
      <c r="L143" s="15" t="s">
        <v>17</v>
      </c>
      <c r="M143" s="15" t="s">
        <v>17</v>
      </c>
    </row>
    <row r="144" spans="2:13" x14ac:dyDescent="0.3">
      <c r="B144" s="15">
        <v>2023</v>
      </c>
      <c r="C144" s="15" t="s">
        <v>40</v>
      </c>
      <c r="D144" s="15">
        <v>1</v>
      </c>
      <c r="E144" s="16">
        <v>45260</v>
      </c>
      <c r="F144" s="16" t="str">
        <f t="shared" si="2"/>
        <v>30</v>
      </c>
      <c r="G144" s="16" t="s">
        <v>103</v>
      </c>
      <c r="H144" s="15" t="s">
        <v>10</v>
      </c>
      <c r="I144" s="15">
        <v>-900</v>
      </c>
      <c r="J144" s="15" t="s">
        <v>26</v>
      </c>
      <c r="K144" s="15" t="s">
        <v>24</v>
      </c>
      <c r="L144" s="15" t="s">
        <v>17</v>
      </c>
      <c r="M144" s="15" t="s">
        <v>17</v>
      </c>
    </row>
    <row r="145" spans="2:13" x14ac:dyDescent="0.3">
      <c r="B145" s="15">
        <v>2023</v>
      </c>
      <c r="C145" s="15" t="s">
        <v>40</v>
      </c>
      <c r="D145" s="15">
        <v>1</v>
      </c>
      <c r="E145" s="16">
        <v>45260</v>
      </c>
      <c r="F145" s="16" t="str">
        <f t="shared" si="2"/>
        <v>30</v>
      </c>
      <c r="G145" s="16" t="s">
        <v>103</v>
      </c>
      <c r="H145" s="15" t="s">
        <v>10</v>
      </c>
      <c r="I145" s="15">
        <v>-2100</v>
      </c>
      <c r="J145" s="15" t="s">
        <v>11</v>
      </c>
      <c r="K145" s="15" t="s">
        <v>24</v>
      </c>
      <c r="L145" s="15" t="s">
        <v>17</v>
      </c>
      <c r="M145" s="15" t="s">
        <v>17</v>
      </c>
    </row>
    <row r="146" spans="2:13" x14ac:dyDescent="0.3">
      <c r="B146" s="15">
        <v>2023</v>
      </c>
      <c r="C146" s="15" t="s">
        <v>40</v>
      </c>
      <c r="D146" s="15">
        <v>1</v>
      </c>
      <c r="E146" s="16">
        <v>45260</v>
      </c>
      <c r="F146" s="16" t="str">
        <f t="shared" si="2"/>
        <v>30</v>
      </c>
      <c r="G146" s="16" t="s">
        <v>103</v>
      </c>
      <c r="H146" s="15" t="s">
        <v>10</v>
      </c>
      <c r="I146" s="15">
        <v>-50000</v>
      </c>
      <c r="J146" s="15" t="s">
        <v>27</v>
      </c>
      <c r="K146" s="15" t="s">
        <v>24</v>
      </c>
      <c r="L146" s="15" t="s">
        <v>17</v>
      </c>
      <c r="M146" s="15" t="s">
        <v>17</v>
      </c>
    </row>
    <row r="147" spans="2:13" x14ac:dyDescent="0.3">
      <c r="B147" s="15">
        <v>2023</v>
      </c>
      <c r="C147" s="15" t="s">
        <v>40</v>
      </c>
      <c r="D147" s="15">
        <v>1</v>
      </c>
      <c r="E147" s="16">
        <v>45260</v>
      </c>
      <c r="F147" s="16" t="str">
        <f t="shared" si="2"/>
        <v>30</v>
      </c>
      <c r="G147" s="16" t="s">
        <v>103</v>
      </c>
      <c r="H147" s="15" t="s">
        <v>10</v>
      </c>
      <c r="I147" s="15">
        <v>-1800</v>
      </c>
      <c r="J147" s="15" t="s">
        <v>22</v>
      </c>
      <c r="K147" s="15" t="s">
        <v>24</v>
      </c>
      <c r="L147" s="15" t="s">
        <v>17</v>
      </c>
      <c r="M147" s="15" t="s">
        <v>17</v>
      </c>
    </row>
    <row r="148" spans="2:13" x14ac:dyDescent="0.3">
      <c r="B148" s="15">
        <v>2023</v>
      </c>
      <c r="C148" s="15" t="s">
        <v>41</v>
      </c>
      <c r="D148" s="15">
        <v>1</v>
      </c>
      <c r="E148" s="16">
        <v>45291</v>
      </c>
      <c r="F148" s="16" t="str">
        <f t="shared" si="2"/>
        <v>31</v>
      </c>
      <c r="G148" s="16" t="s">
        <v>100</v>
      </c>
      <c r="H148" s="15" t="s">
        <v>10</v>
      </c>
      <c r="I148" s="15">
        <v>-12000</v>
      </c>
      <c r="J148" s="15" t="s">
        <v>28</v>
      </c>
      <c r="K148" s="15" t="s">
        <v>28</v>
      </c>
      <c r="L148" s="15" t="s">
        <v>17</v>
      </c>
      <c r="M148" s="15" t="s">
        <v>17</v>
      </c>
    </row>
    <row r="149" spans="2:13" x14ac:dyDescent="0.3">
      <c r="B149" s="15">
        <v>2023</v>
      </c>
      <c r="C149" s="15" t="s">
        <v>41</v>
      </c>
      <c r="D149" s="15">
        <v>1</v>
      </c>
      <c r="E149" s="16">
        <v>45291</v>
      </c>
      <c r="F149" s="16" t="str">
        <f t="shared" si="2"/>
        <v>31</v>
      </c>
      <c r="G149" s="16" t="s">
        <v>100</v>
      </c>
      <c r="H149" s="15" t="s">
        <v>10</v>
      </c>
      <c r="I149" s="15">
        <v>-15000</v>
      </c>
      <c r="J149" s="15" t="s">
        <v>15</v>
      </c>
      <c r="K149" s="15" t="s">
        <v>16</v>
      </c>
      <c r="L149" s="15" t="s">
        <v>17</v>
      </c>
      <c r="M149" s="15" t="s">
        <v>17</v>
      </c>
    </row>
    <row r="150" spans="2:13" x14ac:dyDescent="0.3">
      <c r="B150" s="15">
        <v>2023</v>
      </c>
      <c r="C150" s="15" t="s">
        <v>41</v>
      </c>
      <c r="D150" s="15">
        <v>1</v>
      </c>
      <c r="E150" s="16">
        <v>45291</v>
      </c>
      <c r="F150" s="16" t="str">
        <f t="shared" si="2"/>
        <v>31</v>
      </c>
      <c r="G150" s="16" t="s">
        <v>100</v>
      </c>
      <c r="H150" s="15" t="s">
        <v>10</v>
      </c>
      <c r="I150" s="15">
        <v>-12000</v>
      </c>
      <c r="J150" s="15" t="s">
        <v>18</v>
      </c>
      <c r="K150" s="15" t="s">
        <v>16</v>
      </c>
      <c r="L150" s="15" t="s">
        <v>17</v>
      </c>
      <c r="M150" s="15" t="s">
        <v>17</v>
      </c>
    </row>
    <row r="151" spans="2:13" x14ac:dyDescent="0.3">
      <c r="B151" s="15">
        <v>2023</v>
      </c>
      <c r="C151" s="15" t="s">
        <v>41</v>
      </c>
      <c r="D151" s="15">
        <v>1</v>
      </c>
      <c r="E151" s="16">
        <v>45291</v>
      </c>
      <c r="F151" s="16" t="str">
        <f t="shared" si="2"/>
        <v>31</v>
      </c>
      <c r="G151" s="16" t="s">
        <v>100</v>
      </c>
      <c r="H151" s="15" t="s">
        <v>10</v>
      </c>
      <c r="I151" s="15">
        <v>-30000</v>
      </c>
      <c r="J151" s="15" t="s">
        <v>19</v>
      </c>
      <c r="K151" s="15" t="s">
        <v>16</v>
      </c>
      <c r="L151" s="15" t="s">
        <v>17</v>
      </c>
      <c r="M151" s="15" t="s">
        <v>17</v>
      </c>
    </row>
    <row r="152" spans="2:13" x14ac:dyDescent="0.3">
      <c r="B152" s="15">
        <v>2023</v>
      </c>
      <c r="C152" s="15" t="s">
        <v>41</v>
      </c>
      <c r="D152" s="15">
        <v>1</v>
      </c>
      <c r="E152" s="16">
        <v>45291</v>
      </c>
      <c r="F152" s="16" t="str">
        <f t="shared" si="2"/>
        <v>31</v>
      </c>
      <c r="G152" s="16" t="s">
        <v>100</v>
      </c>
      <c r="H152" s="15" t="s">
        <v>10</v>
      </c>
      <c r="I152" s="15">
        <v>-32000</v>
      </c>
      <c r="J152" s="15" t="s">
        <v>20</v>
      </c>
      <c r="K152" s="15" t="s">
        <v>16</v>
      </c>
      <c r="L152" s="15" t="s">
        <v>17</v>
      </c>
      <c r="M152" s="15" t="s">
        <v>17</v>
      </c>
    </row>
    <row r="153" spans="2:13" x14ac:dyDescent="0.3">
      <c r="B153" s="15">
        <v>2023</v>
      </c>
      <c r="C153" s="15" t="s">
        <v>41</v>
      </c>
      <c r="D153" s="15">
        <v>1</v>
      </c>
      <c r="E153" s="16">
        <v>45291</v>
      </c>
      <c r="F153" s="16" t="str">
        <f t="shared" si="2"/>
        <v>31</v>
      </c>
      <c r="G153" s="16" t="s">
        <v>100</v>
      </c>
      <c r="H153" s="15" t="s">
        <v>10</v>
      </c>
      <c r="I153" s="15">
        <v>-30000</v>
      </c>
      <c r="J153" s="15" t="s">
        <v>21</v>
      </c>
      <c r="K153" s="15" t="s">
        <v>16</v>
      </c>
      <c r="L153" s="15" t="s">
        <v>17</v>
      </c>
      <c r="M153" s="15" t="s">
        <v>17</v>
      </c>
    </row>
    <row r="154" spans="2:13" x14ac:dyDescent="0.3">
      <c r="B154" s="15">
        <v>2023</v>
      </c>
      <c r="C154" s="15" t="s">
        <v>41</v>
      </c>
      <c r="D154" s="15">
        <v>1</v>
      </c>
      <c r="E154" s="16">
        <v>45291</v>
      </c>
      <c r="F154" s="16" t="str">
        <f t="shared" si="2"/>
        <v>31</v>
      </c>
      <c r="G154" s="16" t="s">
        <v>100</v>
      </c>
      <c r="H154" s="15" t="s">
        <v>10</v>
      </c>
      <c r="I154" s="15">
        <v>-2400</v>
      </c>
      <c r="J154" s="15" t="s">
        <v>22</v>
      </c>
      <c r="K154" s="15" t="s">
        <v>16</v>
      </c>
      <c r="L154" s="15" t="s">
        <v>17</v>
      </c>
      <c r="M154" s="15" t="s">
        <v>17</v>
      </c>
    </row>
    <row r="155" spans="2:13" x14ac:dyDescent="0.3">
      <c r="B155" s="15">
        <v>2023</v>
      </c>
      <c r="C155" s="15" t="s">
        <v>41</v>
      </c>
      <c r="D155" s="15">
        <v>1</v>
      </c>
      <c r="E155" s="16">
        <v>45291</v>
      </c>
      <c r="F155" s="16" t="str">
        <f t="shared" si="2"/>
        <v>31</v>
      </c>
      <c r="G155" s="16" t="s">
        <v>100</v>
      </c>
      <c r="H155" s="15" t="s">
        <v>10</v>
      </c>
      <c r="I155" s="15">
        <v>-20000</v>
      </c>
      <c r="J155" s="15" t="s">
        <v>23</v>
      </c>
      <c r="K155" s="15" t="s">
        <v>24</v>
      </c>
      <c r="L155" s="15" t="s">
        <v>17</v>
      </c>
      <c r="M155" s="15" t="s">
        <v>17</v>
      </c>
    </row>
    <row r="156" spans="2:13" x14ac:dyDescent="0.3">
      <c r="B156" s="15">
        <v>2023</v>
      </c>
      <c r="C156" s="15" t="s">
        <v>41</v>
      </c>
      <c r="D156" s="15">
        <v>1</v>
      </c>
      <c r="E156" s="16">
        <v>45291</v>
      </c>
      <c r="F156" s="16" t="str">
        <f t="shared" si="2"/>
        <v>31</v>
      </c>
      <c r="G156" s="16" t="s">
        <v>100</v>
      </c>
      <c r="H156" s="15" t="s">
        <v>10</v>
      </c>
      <c r="I156" s="15">
        <v>-1200</v>
      </c>
      <c r="J156" s="15" t="s">
        <v>25</v>
      </c>
      <c r="K156" s="15" t="s">
        <v>24</v>
      </c>
      <c r="L156" s="15" t="s">
        <v>17</v>
      </c>
      <c r="M156" s="15" t="s">
        <v>17</v>
      </c>
    </row>
    <row r="157" spans="2:13" x14ac:dyDescent="0.3">
      <c r="B157" s="15">
        <v>2023</v>
      </c>
      <c r="C157" s="15" t="s">
        <v>41</v>
      </c>
      <c r="D157" s="15">
        <v>1</v>
      </c>
      <c r="E157" s="16">
        <v>45291</v>
      </c>
      <c r="F157" s="16" t="str">
        <f t="shared" si="2"/>
        <v>31</v>
      </c>
      <c r="G157" s="16" t="s">
        <v>100</v>
      </c>
      <c r="H157" s="15" t="s">
        <v>10</v>
      </c>
      <c r="I157" s="15">
        <v>-2100</v>
      </c>
      <c r="J157" s="15" t="s">
        <v>26</v>
      </c>
      <c r="K157" s="15" t="s">
        <v>24</v>
      </c>
      <c r="L157" s="15" t="s">
        <v>17</v>
      </c>
      <c r="M157" s="15" t="s">
        <v>17</v>
      </c>
    </row>
    <row r="158" spans="2:13" x14ac:dyDescent="0.3">
      <c r="B158" s="15">
        <v>2023</v>
      </c>
      <c r="C158" s="15" t="s">
        <v>41</v>
      </c>
      <c r="D158" s="15">
        <v>1</v>
      </c>
      <c r="E158" s="16">
        <v>45291</v>
      </c>
      <c r="F158" s="16" t="str">
        <f t="shared" si="2"/>
        <v>31</v>
      </c>
      <c r="G158" s="16" t="s">
        <v>100</v>
      </c>
      <c r="H158" s="15" t="s">
        <v>10</v>
      </c>
      <c r="I158" s="15">
        <v>-2700</v>
      </c>
      <c r="J158" s="15" t="s">
        <v>11</v>
      </c>
      <c r="K158" s="15" t="s">
        <v>24</v>
      </c>
      <c r="L158" s="15" t="s">
        <v>17</v>
      </c>
      <c r="M158" s="15" t="s">
        <v>17</v>
      </c>
    </row>
    <row r="159" spans="2:13" x14ac:dyDescent="0.3">
      <c r="B159" s="15">
        <v>2023</v>
      </c>
      <c r="C159" s="15" t="s">
        <v>41</v>
      </c>
      <c r="D159" s="15">
        <v>1</v>
      </c>
      <c r="E159" s="16">
        <v>45291</v>
      </c>
      <c r="F159" s="16" t="str">
        <f t="shared" si="2"/>
        <v>31</v>
      </c>
      <c r="G159" s="16" t="s">
        <v>100</v>
      </c>
      <c r="H159" s="15" t="s">
        <v>10</v>
      </c>
      <c r="I159" s="15">
        <v>-50000</v>
      </c>
      <c r="J159" s="15" t="s">
        <v>27</v>
      </c>
      <c r="K159" s="15" t="s">
        <v>24</v>
      </c>
      <c r="L159" s="15" t="s">
        <v>17</v>
      </c>
      <c r="M159" s="15" t="s">
        <v>17</v>
      </c>
    </row>
    <row r="160" spans="2:13" x14ac:dyDescent="0.3">
      <c r="B160" s="15">
        <v>2023</v>
      </c>
      <c r="C160" s="15" t="s">
        <v>41</v>
      </c>
      <c r="D160" s="15">
        <v>1</v>
      </c>
      <c r="E160" s="16">
        <v>45291</v>
      </c>
      <c r="F160" s="16" t="str">
        <f t="shared" si="2"/>
        <v>31</v>
      </c>
      <c r="G160" s="16" t="s">
        <v>100</v>
      </c>
      <c r="H160" s="15" t="s">
        <v>10</v>
      </c>
      <c r="I160" s="15">
        <v>-2100</v>
      </c>
      <c r="J160" s="15" t="s">
        <v>22</v>
      </c>
      <c r="K160" s="15" t="s">
        <v>24</v>
      </c>
      <c r="L160" s="15" t="s">
        <v>17</v>
      </c>
      <c r="M160" s="15" t="s">
        <v>17</v>
      </c>
    </row>
    <row r="161" spans="2:13" x14ac:dyDescent="0.3">
      <c r="B161" s="15">
        <v>2023</v>
      </c>
      <c r="C161" s="15" t="s">
        <v>9</v>
      </c>
      <c r="D161" s="15">
        <v>1</v>
      </c>
      <c r="E161" s="16">
        <v>44957</v>
      </c>
      <c r="F161" s="16" t="str">
        <f t="shared" si="2"/>
        <v>31</v>
      </c>
      <c r="G161" s="16" t="s">
        <v>98</v>
      </c>
      <c r="H161" s="15" t="s">
        <v>29</v>
      </c>
      <c r="I161" s="15">
        <v>-18000</v>
      </c>
      <c r="J161" s="15" t="s">
        <v>15</v>
      </c>
      <c r="K161" s="15" t="s">
        <v>16</v>
      </c>
      <c r="L161" s="15" t="s">
        <v>17</v>
      </c>
      <c r="M161" s="15" t="s">
        <v>17</v>
      </c>
    </row>
    <row r="162" spans="2:13" x14ac:dyDescent="0.3">
      <c r="B162" s="15">
        <v>2023</v>
      </c>
      <c r="C162" s="15" t="s">
        <v>9</v>
      </c>
      <c r="D162" s="15">
        <v>1</v>
      </c>
      <c r="E162" s="16">
        <v>44957</v>
      </c>
      <c r="F162" s="16" t="str">
        <f t="shared" si="2"/>
        <v>31</v>
      </c>
      <c r="G162" s="16" t="s">
        <v>98</v>
      </c>
      <c r="H162" s="15" t="s">
        <v>29</v>
      </c>
      <c r="I162" s="15">
        <v>-54000</v>
      </c>
      <c r="J162" s="15" t="s">
        <v>18</v>
      </c>
      <c r="K162" s="15" t="s">
        <v>16</v>
      </c>
      <c r="L162" s="15" t="s">
        <v>17</v>
      </c>
      <c r="M162" s="15" t="s">
        <v>17</v>
      </c>
    </row>
    <row r="163" spans="2:13" x14ac:dyDescent="0.3">
      <c r="B163" s="15">
        <v>2023</v>
      </c>
      <c r="C163" s="15" t="s">
        <v>9</v>
      </c>
      <c r="D163" s="15">
        <v>1</v>
      </c>
      <c r="E163" s="16">
        <v>44957</v>
      </c>
      <c r="F163" s="16" t="str">
        <f t="shared" si="2"/>
        <v>31</v>
      </c>
      <c r="G163" s="16" t="s">
        <v>98</v>
      </c>
      <c r="H163" s="15" t="s">
        <v>29</v>
      </c>
      <c r="I163" s="15">
        <v>-50000</v>
      </c>
      <c r="J163" s="15" t="s">
        <v>19</v>
      </c>
      <c r="K163" s="15" t="s">
        <v>16</v>
      </c>
      <c r="L163" s="15" t="s">
        <v>17</v>
      </c>
      <c r="M163" s="15" t="s">
        <v>17</v>
      </c>
    </row>
    <row r="164" spans="2:13" x14ac:dyDescent="0.3">
      <c r="B164" s="15">
        <v>2023</v>
      </c>
      <c r="C164" s="15" t="s">
        <v>9</v>
      </c>
      <c r="D164" s="15">
        <v>1</v>
      </c>
      <c r="E164" s="16">
        <v>44957</v>
      </c>
      <c r="F164" s="16" t="str">
        <f t="shared" si="2"/>
        <v>31</v>
      </c>
      <c r="G164" s="16" t="s">
        <v>98</v>
      </c>
      <c r="H164" s="15" t="s">
        <v>29</v>
      </c>
      <c r="I164" s="15">
        <v>-60000</v>
      </c>
      <c r="J164" s="15" t="s">
        <v>20</v>
      </c>
      <c r="K164" s="15" t="s">
        <v>16</v>
      </c>
      <c r="L164" s="15" t="s">
        <v>17</v>
      </c>
      <c r="M164" s="15" t="s">
        <v>17</v>
      </c>
    </row>
    <row r="165" spans="2:13" x14ac:dyDescent="0.3">
      <c r="B165" s="15">
        <v>2023</v>
      </c>
      <c r="C165" s="15" t="s">
        <v>9</v>
      </c>
      <c r="D165" s="15">
        <v>1</v>
      </c>
      <c r="E165" s="16">
        <v>44957</v>
      </c>
      <c r="F165" s="16" t="str">
        <f t="shared" si="2"/>
        <v>31</v>
      </c>
      <c r="G165" s="16" t="s">
        <v>98</v>
      </c>
      <c r="H165" s="15" t="s">
        <v>29</v>
      </c>
      <c r="I165" s="15">
        <v>-10000</v>
      </c>
      <c r="J165" s="15" t="s">
        <v>21</v>
      </c>
      <c r="K165" s="15" t="s">
        <v>16</v>
      </c>
      <c r="L165" s="15" t="s">
        <v>17</v>
      </c>
      <c r="M165" s="15" t="s">
        <v>17</v>
      </c>
    </row>
    <row r="166" spans="2:13" x14ac:dyDescent="0.3">
      <c r="B166" s="15">
        <v>2023</v>
      </c>
      <c r="C166" s="15" t="s">
        <v>9</v>
      </c>
      <c r="D166" s="15">
        <v>1</v>
      </c>
      <c r="E166" s="16">
        <v>44957</v>
      </c>
      <c r="F166" s="16" t="str">
        <f t="shared" si="2"/>
        <v>31</v>
      </c>
      <c r="G166" s="16" t="s">
        <v>98</v>
      </c>
      <c r="H166" s="15" t="s">
        <v>29</v>
      </c>
      <c r="I166" s="15">
        <v>-14400</v>
      </c>
      <c r="J166" s="15" t="s">
        <v>22</v>
      </c>
      <c r="K166" s="15" t="s">
        <v>16</v>
      </c>
      <c r="L166" s="15" t="s">
        <v>17</v>
      </c>
      <c r="M166" s="15" t="s">
        <v>17</v>
      </c>
    </row>
    <row r="167" spans="2:13" x14ac:dyDescent="0.3">
      <c r="B167" s="15">
        <v>2023</v>
      </c>
      <c r="C167" s="15" t="s">
        <v>9</v>
      </c>
      <c r="D167" s="15">
        <v>1</v>
      </c>
      <c r="E167" s="16">
        <v>44957</v>
      </c>
      <c r="F167" s="16" t="str">
        <f t="shared" si="2"/>
        <v>31</v>
      </c>
      <c r="G167" s="16" t="s">
        <v>98</v>
      </c>
      <c r="H167" s="15" t="s">
        <v>29</v>
      </c>
      <c r="I167" s="15">
        <v>-50000</v>
      </c>
      <c r="J167" s="15" t="s">
        <v>23</v>
      </c>
      <c r="K167" s="15" t="s">
        <v>24</v>
      </c>
      <c r="L167" s="15" t="s">
        <v>17</v>
      </c>
      <c r="M167" s="15" t="s">
        <v>17</v>
      </c>
    </row>
    <row r="168" spans="2:13" x14ac:dyDescent="0.3">
      <c r="B168" s="15">
        <v>2023</v>
      </c>
      <c r="C168" s="15" t="s">
        <v>9</v>
      </c>
      <c r="D168" s="15">
        <v>1</v>
      </c>
      <c r="E168" s="16">
        <v>44957</v>
      </c>
      <c r="F168" s="16" t="str">
        <f t="shared" si="2"/>
        <v>31</v>
      </c>
      <c r="G168" s="16" t="s">
        <v>98</v>
      </c>
      <c r="H168" s="15" t="s">
        <v>29</v>
      </c>
      <c r="I168" s="15">
        <v>-6000</v>
      </c>
      <c r="J168" s="15" t="s">
        <v>25</v>
      </c>
      <c r="K168" s="15" t="s">
        <v>24</v>
      </c>
      <c r="L168" s="15" t="s">
        <v>17</v>
      </c>
      <c r="M168" s="15" t="s">
        <v>17</v>
      </c>
    </row>
    <row r="169" spans="2:13" x14ac:dyDescent="0.3">
      <c r="B169" s="15">
        <v>2023</v>
      </c>
      <c r="C169" s="15" t="s">
        <v>9</v>
      </c>
      <c r="D169" s="15">
        <v>1</v>
      </c>
      <c r="E169" s="16">
        <v>44957</v>
      </c>
      <c r="F169" s="16" t="str">
        <f t="shared" si="2"/>
        <v>31</v>
      </c>
      <c r="G169" s="16" t="s">
        <v>98</v>
      </c>
      <c r="H169" s="15" t="s">
        <v>29</v>
      </c>
      <c r="I169" s="15">
        <v>-130000</v>
      </c>
      <c r="J169" s="15" t="s">
        <v>26</v>
      </c>
      <c r="K169" s="15" t="s">
        <v>24</v>
      </c>
      <c r="L169" s="15" t="s">
        <v>17</v>
      </c>
      <c r="M169" s="15" t="s">
        <v>17</v>
      </c>
    </row>
    <row r="170" spans="2:13" x14ac:dyDescent="0.3">
      <c r="B170" s="15">
        <v>2023</v>
      </c>
      <c r="C170" s="15" t="s">
        <v>9</v>
      </c>
      <c r="D170" s="15">
        <v>1</v>
      </c>
      <c r="E170" s="16">
        <v>44957</v>
      </c>
      <c r="F170" s="16" t="str">
        <f t="shared" si="2"/>
        <v>31</v>
      </c>
      <c r="G170" s="16" t="s">
        <v>98</v>
      </c>
      <c r="H170" s="15" t="s">
        <v>29</v>
      </c>
      <c r="I170" s="15">
        <v>-30000</v>
      </c>
      <c r="J170" s="15" t="s">
        <v>11</v>
      </c>
      <c r="K170" s="15" t="s">
        <v>24</v>
      </c>
      <c r="L170" s="15" t="s">
        <v>17</v>
      </c>
      <c r="M170" s="15" t="s">
        <v>17</v>
      </c>
    </row>
    <row r="171" spans="2:13" x14ac:dyDescent="0.3">
      <c r="B171" s="15">
        <v>2023</v>
      </c>
      <c r="C171" s="15" t="s">
        <v>9</v>
      </c>
      <c r="D171" s="15">
        <v>1</v>
      </c>
      <c r="E171" s="16">
        <v>44957</v>
      </c>
      <c r="F171" s="16" t="str">
        <f t="shared" si="2"/>
        <v>31</v>
      </c>
      <c r="G171" s="16" t="s">
        <v>98</v>
      </c>
      <c r="H171" s="15" t="s">
        <v>29</v>
      </c>
      <c r="I171" s="15">
        <v>-180000</v>
      </c>
      <c r="J171" s="15" t="s">
        <v>27</v>
      </c>
      <c r="K171" s="15" t="s">
        <v>24</v>
      </c>
      <c r="L171" s="15" t="s">
        <v>17</v>
      </c>
      <c r="M171" s="15" t="s">
        <v>17</v>
      </c>
    </row>
    <row r="172" spans="2:13" x14ac:dyDescent="0.3">
      <c r="B172" s="15">
        <v>2023</v>
      </c>
      <c r="C172" s="15" t="s">
        <v>9</v>
      </c>
      <c r="D172" s="15">
        <v>1</v>
      </c>
      <c r="E172" s="16">
        <v>44957</v>
      </c>
      <c r="F172" s="16" t="str">
        <f t="shared" si="2"/>
        <v>31</v>
      </c>
      <c r="G172" s="16" t="s">
        <v>98</v>
      </c>
      <c r="H172" s="15" t="s">
        <v>29</v>
      </c>
      <c r="I172" s="15">
        <v>-12600</v>
      </c>
      <c r="J172" s="15" t="s">
        <v>22</v>
      </c>
      <c r="K172" s="15" t="s">
        <v>24</v>
      </c>
      <c r="L172" s="15" t="s">
        <v>17</v>
      </c>
      <c r="M172" s="15" t="s">
        <v>17</v>
      </c>
    </row>
    <row r="173" spans="2:13" x14ac:dyDescent="0.3">
      <c r="B173" s="15">
        <v>2023</v>
      </c>
      <c r="C173" s="15" t="s">
        <v>9</v>
      </c>
      <c r="D173" s="15">
        <v>1</v>
      </c>
      <c r="E173" s="16">
        <v>44957</v>
      </c>
      <c r="F173" s="16" t="str">
        <f t="shared" si="2"/>
        <v>31</v>
      </c>
      <c r="G173" s="16" t="s">
        <v>98</v>
      </c>
      <c r="H173" s="15" t="s">
        <v>29</v>
      </c>
      <c r="I173" s="15">
        <v>-49000</v>
      </c>
      <c r="J173" s="15" t="s">
        <v>28</v>
      </c>
      <c r="K173" s="15" t="s">
        <v>28</v>
      </c>
      <c r="L173" s="15" t="s">
        <v>17</v>
      </c>
      <c r="M173" s="15" t="s">
        <v>17</v>
      </c>
    </row>
    <row r="174" spans="2:13" x14ac:dyDescent="0.3">
      <c r="B174" s="15">
        <v>2023</v>
      </c>
      <c r="C174" s="15" t="s">
        <v>31</v>
      </c>
      <c r="D174" s="15">
        <v>1</v>
      </c>
      <c r="E174" s="16">
        <v>44985</v>
      </c>
      <c r="F174" s="16" t="str">
        <f t="shared" si="2"/>
        <v>28</v>
      </c>
      <c r="G174" s="16" t="s">
        <v>98</v>
      </c>
      <c r="H174" s="15" t="s">
        <v>29</v>
      </c>
      <c r="I174" s="15">
        <v>-27000</v>
      </c>
      <c r="J174" s="15" t="s">
        <v>15</v>
      </c>
      <c r="K174" s="15" t="s">
        <v>16</v>
      </c>
      <c r="L174" s="15" t="s">
        <v>17</v>
      </c>
      <c r="M174" s="15" t="s">
        <v>17</v>
      </c>
    </row>
    <row r="175" spans="2:13" x14ac:dyDescent="0.3">
      <c r="B175" s="15">
        <v>2023</v>
      </c>
      <c r="C175" s="15" t="s">
        <v>31</v>
      </c>
      <c r="D175" s="15">
        <v>1</v>
      </c>
      <c r="E175" s="16">
        <v>44985</v>
      </c>
      <c r="F175" s="16" t="str">
        <f t="shared" si="2"/>
        <v>28</v>
      </c>
      <c r="G175" s="16" t="s">
        <v>98</v>
      </c>
      <c r="H175" s="15" t="s">
        <v>29</v>
      </c>
      <c r="I175" s="15">
        <v>-54000</v>
      </c>
      <c r="J175" s="15" t="s">
        <v>18</v>
      </c>
      <c r="K175" s="15" t="s">
        <v>16</v>
      </c>
      <c r="L175" s="15" t="s">
        <v>17</v>
      </c>
      <c r="M175" s="15" t="s">
        <v>17</v>
      </c>
    </row>
    <row r="176" spans="2:13" x14ac:dyDescent="0.3">
      <c r="B176" s="15">
        <v>2023</v>
      </c>
      <c r="C176" s="15" t="s">
        <v>31</v>
      </c>
      <c r="D176" s="15">
        <v>1</v>
      </c>
      <c r="E176" s="16">
        <v>44985</v>
      </c>
      <c r="F176" s="16" t="str">
        <f t="shared" si="2"/>
        <v>28</v>
      </c>
      <c r="G176" s="16" t="s">
        <v>98</v>
      </c>
      <c r="H176" s="15" t="s">
        <v>29</v>
      </c>
      <c r="I176" s="15">
        <v>-50000</v>
      </c>
      <c r="J176" s="15" t="s">
        <v>19</v>
      </c>
      <c r="K176" s="15" t="s">
        <v>16</v>
      </c>
      <c r="L176" s="15" t="s">
        <v>17</v>
      </c>
      <c r="M176" s="15" t="s">
        <v>17</v>
      </c>
    </row>
    <row r="177" spans="2:13" x14ac:dyDescent="0.3">
      <c r="B177" s="15">
        <v>2023</v>
      </c>
      <c r="C177" s="15" t="s">
        <v>31</v>
      </c>
      <c r="D177" s="15">
        <v>1</v>
      </c>
      <c r="E177" s="16">
        <v>44985</v>
      </c>
      <c r="F177" s="16" t="str">
        <f t="shared" si="2"/>
        <v>28</v>
      </c>
      <c r="G177" s="16" t="s">
        <v>98</v>
      </c>
      <c r="H177" s="15" t="s">
        <v>29</v>
      </c>
      <c r="I177" s="15">
        <v>-60000</v>
      </c>
      <c r="J177" s="15" t="s">
        <v>20</v>
      </c>
      <c r="K177" s="15" t="s">
        <v>16</v>
      </c>
      <c r="L177" s="15" t="s">
        <v>17</v>
      </c>
      <c r="M177" s="15" t="s">
        <v>17</v>
      </c>
    </row>
    <row r="178" spans="2:13" x14ac:dyDescent="0.3">
      <c r="B178" s="15">
        <v>2023</v>
      </c>
      <c r="C178" s="15" t="s">
        <v>31</v>
      </c>
      <c r="D178" s="15">
        <v>1</v>
      </c>
      <c r="E178" s="16">
        <v>44985</v>
      </c>
      <c r="F178" s="16" t="str">
        <f t="shared" si="2"/>
        <v>28</v>
      </c>
      <c r="G178" s="16" t="s">
        <v>98</v>
      </c>
      <c r="H178" s="15" t="s">
        <v>29</v>
      </c>
      <c r="I178" s="15">
        <v>-10000</v>
      </c>
      <c r="J178" s="15" t="s">
        <v>21</v>
      </c>
      <c r="K178" s="15" t="s">
        <v>16</v>
      </c>
      <c r="L178" s="15" t="s">
        <v>17</v>
      </c>
      <c r="M178" s="15" t="s">
        <v>17</v>
      </c>
    </row>
    <row r="179" spans="2:13" x14ac:dyDescent="0.3">
      <c r="B179" s="15">
        <v>2023</v>
      </c>
      <c r="C179" s="15" t="s">
        <v>31</v>
      </c>
      <c r="D179" s="15">
        <v>1</v>
      </c>
      <c r="E179" s="16">
        <v>44985</v>
      </c>
      <c r="F179" s="16" t="str">
        <f t="shared" si="2"/>
        <v>28</v>
      </c>
      <c r="G179" s="16" t="s">
        <v>98</v>
      </c>
      <c r="H179" s="15" t="s">
        <v>29</v>
      </c>
      <c r="I179" s="15">
        <v>-9000</v>
      </c>
      <c r="J179" s="15" t="s">
        <v>22</v>
      </c>
      <c r="K179" s="15" t="s">
        <v>16</v>
      </c>
      <c r="L179" s="15" t="s">
        <v>17</v>
      </c>
      <c r="M179" s="15" t="s">
        <v>17</v>
      </c>
    </row>
    <row r="180" spans="2:13" x14ac:dyDescent="0.3">
      <c r="B180" s="15">
        <v>2023</v>
      </c>
      <c r="C180" s="15" t="s">
        <v>31</v>
      </c>
      <c r="D180" s="15">
        <v>1</v>
      </c>
      <c r="E180" s="16">
        <v>44985</v>
      </c>
      <c r="F180" s="16" t="str">
        <f t="shared" si="2"/>
        <v>28</v>
      </c>
      <c r="G180" s="16" t="s">
        <v>98</v>
      </c>
      <c r="H180" s="15" t="s">
        <v>29</v>
      </c>
      <c r="I180" s="15">
        <v>-20000</v>
      </c>
      <c r="J180" s="15" t="s">
        <v>23</v>
      </c>
      <c r="K180" s="15" t="s">
        <v>24</v>
      </c>
      <c r="L180" s="15" t="s">
        <v>17</v>
      </c>
      <c r="M180" s="15" t="s">
        <v>17</v>
      </c>
    </row>
    <row r="181" spans="2:13" x14ac:dyDescent="0.3">
      <c r="B181" s="15">
        <v>2023</v>
      </c>
      <c r="C181" s="15" t="s">
        <v>31</v>
      </c>
      <c r="D181" s="15">
        <v>1</v>
      </c>
      <c r="E181" s="16">
        <v>44985</v>
      </c>
      <c r="F181" s="16" t="str">
        <f t="shared" si="2"/>
        <v>28</v>
      </c>
      <c r="G181" s="16" t="s">
        <v>98</v>
      </c>
      <c r="H181" s="15" t="s">
        <v>29</v>
      </c>
      <c r="I181" s="15">
        <v>-5000</v>
      </c>
      <c r="J181" s="15" t="s">
        <v>25</v>
      </c>
      <c r="K181" s="15" t="s">
        <v>24</v>
      </c>
      <c r="L181" s="15" t="s">
        <v>17</v>
      </c>
      <c r="M181" s="15" t="s">
        <v>17</v>
      </c>
    </row>
    <row r="182" spans="2:13" x14ac:dyDescent="0.3">
      <c r="B182" s="15">
        <v>2023</v>
      </c>
      <c r="C182" s="15" t="s">
        <v>31</v>
      </c>
      <c r="D182" s="15">
        <v>1</v>
      </c>
      <c r="E182" s="16">
        <v>44985</v>
      </c>
      <c r="F182" s="16" t="str">
        <f t="shared" si="2"/>
        <v>28</v>
      </c>
      <c r="G182" s="16" t="s">
        <v>98</v>
      </c>
      <c r="H182" s="15" t="s">
        <v>29</v>
      </c>
      <c r="I182" s="15">
        <v>-12000</v>
      </c>
      <c r="J182" s="15" t="s">
        <v>26</v>
      </c>
      <c r="K182" s="15" t="s">
        <v>24</v>
      </c>
      <c r="L182" s="15" t="s">
        <v>17</v>
      </c>
      <c r="M182" s="15" t="s">
        <v>17</v>
      </c>
    </row>
    <row r="183" spans="2:13" x14ac:dyDescent="0.3">
      <c r="B183" s="15">
        <v>2023</v>
      </c>
      <c r="C183" s="15" t="s">
        <v>31</v>
      </c>
      <c r="D183" s="15">
        <v>1</v>
      </c>
      <c r="E183" s="16">
        <v>44985</v>
      </c>
      <c r="F183" s="16" t="str">
        <f t="shared" si="2"/>
        <v>28</v>
      </c>
      <c r="G183" s="16" t="s">
        <v>98</v>
      </c>
      <c r="H183" s="15" t="s">
        <v>29</v>
      </c>
      <c r="I183" s="15">
        <v>-25000</v>
      </c>
      <c r="J183" s="15" t="s">
        <v>11</v>
      </c>
      <c r="K183" s="15" t="s">
        <v>24</v>
      </c>
      <c r="L183" s="15" t="s">
        <v>17</v>
      </c>
      <c r="M183" s="15" t="s">
        <v>17</v>
      </c>
    </row>
    <row r="184" spans="2:13" x14ac:dyDescent="0.3">
      <c r="B184" s="15">
        <v>2023</v>
      </c>
      <c r="C184" s="15" t="s">
        <v>31</v>
      </c>
      <c r="D184" s="15">
        <v>1</v>
      </c>
      <c r="E184" s="16">
        <v>44985</v>
      </c>
      <c r="F184" s="16" t="str">
        <f t="shared" si="2"/>
        <v>28</v>
      </c>
      <c r="G184" s="16" t="s">
        <v>98</v>
      </c>
      <c r="H184" s="15" t="s">
        <v>29</v>
      </c>
      <c r="I184" s="15">
        <v>-180000</v>
      </c>
      <c r="J184" s="15" t="s">
        <v>27</v>
      </c>
      <c r="K184" s="15" t="s">
        <v>24</v>
      </c>
      <c r="L184" s="15" t="s">
        <v>17</v>
      </c>
      <c r="M184" s="15" t="s">
        <v>17</v>
      </c>
    </row>
    <row r="185" spans="2:13" x14ac:dyDescent="0.3">
      <c r="B185" s="15">
        <v>2023</v>
      </c>
      <c r="C185" s="15" t="s">
        <v>31</v>
      </c>
      <c r="D185" s="15">
        <v>1</v>
      </c>
      <c r="E185" s="16">
        <v>44985</v>
      </c>
      <c r="F185" s="16" t="str">
        <f t="shared" si="2"/>
        <v>28</v>
      </c>
      <c r="G185" s="16" t="s">
        <v>98</v>
      </c>
      <c r="H185" s="15" t="s">
        <v>29</v>
      </c>
      <c r="I185" s="15">
        <v>-12600</v>
      </c>
      <c r="J185" s="15" t="s">
        <v>22</v>
      </c>
      <c r="K185" s="15" t="s">
        <v>24</v>
      </c>
      <c r="L185" s="15" t="s">
        <v>17</v>
      </c>
      <c r="M185" s="15" t="s">
        <v>17</v>
      </c>
    </row>
    <row r="186" spans="2:13" x14ac:dyDescent="0.3">
      <c r="B186" s="15">
        <v>2023</v>
      </c>
      <c r="C186" s="15" t="s">
        <v>31</v>
      </c>
      <c r="D186" s="15">
        <v>1</v>
      </c>
      <c r="E186" s="16">
        <v>44985</v>
      </c>
      <c r="F186" s="16" t="str">
        <f t="shared" si="2"/>
        <v>28</v>
      </c>
      <c r="G186" s="16" t="s">
        <v>98</v>
      </c>
      <c r="H186" s="15" t="s">
        <v>29</v>
      </c>
      <c r="I186" s="15">
        <v>-48500</v>
      </c>
      <c r="J186" s="15" t="s">
        <v>28</v>
      </c>
      <c r="K186" s="15" t="s">
        <v>28</v>
      </c>
      <c r="L186" s="15" t="s">
        <v>17</v>
      </c>
      <c r="M186" s="15" t="s">
        <v>17</v>
      </c>
    </row>
    <row r="187" spans="2:13" x14ac:dyDescent="0.3">
      <c r="B187" s="15">
        <v>2023</v>
      </c>
      <c r="C187" s="15" t="s">
        <v>32</v>
      </c>
      <c r="D187" s="15">
        <v>1</v>
      </c>
      <c r="E187" s="16">
        <v>45016</v>
      </c>
      <c r="F187" s="16" t="str">
        <f t="shared" si="2"/>
        <v>31</v>
      </c>
      <c r="G187" s="16" t="s">
        <v>99</v>
      </c>
      <c r="H187" s="15" t="s">
        <v>29</v>
      </c>
      <c r="I187" s="15">
        <v>-27000</v>
      </c>
      <c r="J187" s="15" t="s">
        <v>15</v>
      </c>
      <c r="K187" s="15" t="s">
        <v>16</v>
      </c>
      <c r="L187" s="15" t="s">
        <v>17</v>
      </c>
      <c r="M187" s="15" t="s">
        <v>17</v>
      </c>
    </row>
    <row r="188" spans="2:13" x14ac:dyDescent="0.3">
      <c r="B188" s="15">
        <v>2023</v>
      </c>
      <c r="C188" s="15" t="s">
        <v>32</v>
      </c>
      <c r="D188" s="15">
        <v>1</v>
      </c>
      <c r="E188" s="16">
        <v>45016</v>
      </c>
      <c r="F188" s="16" t="str">
        <f t="shared" si="2"/>
        <v>31</v>
      </c>
      <c r="G188" s="16" t="s">
        <v>99</v>
      </c>
      <c r="H188" s="15" t="s">
        <v>29</v>
      </c>
      <c r="I188" s="15">
        <v>-54000</v>
      </c>
      <c r="J188" s="15" t="s">
        <v>18</v>
      </c>
      <c r="K188" s="15" t="s">
        <v>16</v>
      </c>
      <c r="L188" s="15" t="s">
        <v>17</v>
      </c>
      <c r="M188" s="15" t="s">
        <v>17</v>
      </c>
    </row>
    <row r="189" spans="2:13" x14ac:dyDescent="0.3">
      <c r="B189" s="15">
        <v>2023</v>
      </c>
      <c r="C189" s="15" t="s">
        <v>32</v>
      </c>
      <c r="D189" s="15">
        <v>1</v>
      </c>
      <c r="E189" s="16">
        <v>45016</v>
      </c>
      <c r="F189" s="16" t="str">
        <f t="shared" si="2"/>
        <v>31</v>
      </c>
      <c r="G189" s="16" t="s">
        <v>99</v>
      </c>
      <c r="H189" s="15" t="s">
        <v>29</v>
      </c>
      <c r="I189" s="15">
        <v>-30000</v>
      </c>
      <c r="J189" s="15" t="s">
        <v>19</v>
      </c>
      <c r="K189" s="15" t="s">
        <v>16</v>
      </c>
      <c r="L189" s="15" t="s">
        <v>17</v>
      </c>
      <c r="M189" s="15" t="s">
        <v>17</v>
      </c>
    </row>
    <row r="190" spans="2:13" x14ac:dyDescent="0.3">
      <c r="B190" s="15">
        <v>2023</v>
      </c>
      <c r="C190" s="15" t="s">
        <v>32</v>
      </c>
      <c r="D190" s="15">
        <v>1</v>
      </c>
      <c r="E190" s="16">
        <v>45016</v>
      </c>
      <c r="F190" s="16" t="str">
        <f t="shared" si="2"/>
        <v>31</v>
      </c>
      <c r="G190" s="16" t="s">
        <v>99</v>
      </c>
      <c r="H190" s="15" t="s">
        <v>29</v>
      </c>
      <c r="I190" s="15">
        <v>-60000</v>
      </c>
      <c r="J190" s="15" t="s">
        <v>20</v>
      </c>
      <c r="K190" s="15" t="s">
        <v>16</v>
      </c>
      <c r="L190" s="15" t="s">
        <v>17</v>
      </c>
      <c r="M190" s="15" t="s">
        <v>17</v>
      </c>
    </row>
    <row r="191" spans="2:13" x14ac:dyDescent="0.3">
      <c r="B191" s="15">
        <v>2023</v>
      </c>
      <c r="C191" s="15" t="s">
        <v>32</v>
      </c>
      <c r="D191" s="15">
        <v>1</v>
      </c>
      <c r="E191" s="16">
        <v>45016</v>
      </c>
      <c r="F191" s="16" t="str">
        <f t="shared" si="2"/>
        <v>31</v>
      </c>
      <c r="G191" s="16" t="s">
        <v>99</v>
      </c>
      <c r="H191" s="15" t="s">
        <v>29</v>
      </c>
      <c r="I191" s="15">
        <v>-10000</v>
      </c>
      <c r="J191" s="15" t="s">
        <v>21</v>
      </c>
      <c r="K191" s="15" t="s">
        <v>16</v>
      </c>
      <c r="L191" s="15" t="s">
        <v>17</v>
      </c>
      <c r="M191" s="15" t="s">
        <v>17</v>
      </c>
    </row>
    <row r="192" spans="2:13" x14ac:dyDescent="0.3">
      <c r="B192" s="15">
        <v>2023</v>
      </c>
      <c r="C192" s="15" t="s">
        <v>32</v>
      </c>
      <c r="D192" s="15">
        <v>1</v>
      </c>
      <c r="E192" s="16">
        <v>45016</v>
      </c>
      <c r="F192" s="16" t="str">
        <f t="shared" si="2"/>
        <v>31</v>
      </c>
      <c r="G192" s="16" t="s">
        <v>99</v>
      </c>
      <c r="H192" s="15" t="s">
        <v>29</v>
      </c>
      <c r="I192" s="15">
        <v>-5400</v>
      </c>
      <c r="J192" s="15" t="s">
        <v>22</v>
      </c>
      <c r="K192" s="15" t="s">
        <v>16</v>
      </c>
      <c r="L192" s="15" t="s">
        <v>17</v>
      </c>
      <c r="M192" s="15" t="s">
        <v>17</v>
      </c>
    </row>
    <row r="193" spans="2:13" x14ac:dyDescent="0.3">
      <c r="B193" s="15">
        <v>2023</v>
      </c>
      <c r="C193" s="15" t="s">
        <v>32</v>
      </c>
      <c r="D193" s="15">
        <v>1</v>
      </c>
      <c r="E193" s="16">
        <v>45016</v>
      </c>
      <c r="F193" s="16" t="str">
        <f t="shared" si="2"/>
        <v>31</v>
      </c>
      <c r="G193" s="16" t="s">
        <v>99</v>
      </c>
      <c r="H193" s="15" t="s">
        <v>29</v>
      </c>
      <c r="I193" s="15">
        <v>-54000</v>
      </c>
      <c r="J193" s="15" t="s">
        <v>23</v>
      </c>
      <c r="K193" s="15" t="s">
        <v>24</v>
      </c>
      <c r="L193" s="15" t="s">
        <v>17</v>
      </c>
      <c r="M193" s="15" t="s">
        <v>17</v>
      </c>
    </row>
    <row r="194" spans="2:13" x14ac:dyDescent="0.3">
      <c r="B194" s="15">
        <v>2023</v>
      </c>
      <c r="C194" s="15" t="s">
        <v>32</v>
      </c>
      <c r="D194" s="15">
        <v>1</v>
      </c>
      <c r="E194" s="16">
        <v>45016</v>
      </c>
      <c r="F194" s="16" t="str">
        <f t="shared" si="2"/>
        <v>31</v>
      </c>
      <c r="G194" s="16" t="s">
        <v>99</v>
      </c>
      <c r="H194" s="15" t="s">
        <v>29</v>
      </c>
      <c r="I194" s="15">
        <v>-3600</v>
      </c>
      <c r="J194" s="15" t="s">
        <v>25</v>
      </c>
      <c r="K194" s="15" t="s">
        <v>24</v>
      </c>
      <c r="L194" s="15" t="s">
        <v>17</v>
      </c>
      <c r="M194" s="15" t="s">
        <v>17</v>
      </c>
    </row>
    <row r="195" spans="2:13" x14ac:dyDescent="0.3">
      <c r="B195" s="15">
        <v>2023</v>
      </c>
      <c r="C195" s="15" t="s">
        <v>32</v>
      </c>
      <c r="D195" s="15">
        <v>1</v>
      </c>
      <c r="E195" s="16">
        <v>45016</v>
      </c>
      <c r="F195" s="16" t="str">
        <f t="shared" si="2"/>
        <v>31</v>
      </c>
      <c r="G195" s="16" t="s">
        <v>99</v>
      </c>
      <c r="H195" s="15" t="s">
        <v>29</v>
      </c>
      <c r="I195" s="15">
        <v>-9000</v>
      </c>
      <c r="J195" s="15" t="s">
        <v>26</v>
      </c>
      <c r="K195" s="15" t="s">
        <v>24</v>
      </c>
      <c r="L195" s="15" t="s">
        <v>17</v>
      </c>
      <c r="M195" s="15" t="s">
        <v>17</v>
      </c>
    </row>
    <row r="196" spans="2:13" x14ac:dyDescent="0.3">
      <c r="B196" s="15">
        <v>2023</v>
      </c>
      <c r="C196" s="15" t="s">
        <v>32</v>
      </c>
      <c r="D196" s="15">
        <v>1</v>
      </c>
      <c r="E196" s="16">
        <v>45016</v>
      </c>
      <c r="F196" s="16" t="str">
        <f t="shared" si="2"/>
        <v>31</v>
      </c>
      <c r="G196" s="16" t="s">
        <v>99</v>
      </c>
      <c r="H196" s="15" t="s">
        <v>29</v>
      </c>
      <c r="I196" s="15">
        <v>-12600</v>
      </c>
      <c r="J196" s="15" t="s">
        <v>11</v>
      </c>
      <c r="K196" s="15" t="s">
        <v>24</v>
      </c>
      <c r="L196" s="15" t="s">
        <v>17</v>
      </c>
      <c r="M196" s="15" t="s">
        <v>17</v>
      </c>
    </row>
    <row r="197" spans="2:13" x14ac:dyDescent="0.3">
      <c r="B197" s="15">
        <v>2023</v>
      </c>
      <c r="C197" s="15" t="s">
        <v>32</v>
      </c>
      <c r="D197" s="15">
        <v>1</v>
      </c>
      <c r="E197" s="16">
        <v>45016</v>
      </c>
      <c r="F197" s="16" t="str">
        <f t="shared" si="2"/>
        <v>31</v>
      </c>
      <c r="G197" s="16" t="s">
        <v>99</v>
      </c>
      <c r="H197" s="15" t="s">
        <v>29</v>
      </c>
      <c r="I197" s="15">
        <v>-180000</v>
      </c>
      <c r="J197" s="15" t="s">
        <v>27</v>
      </c>
      <c r="K197" s="15" t="s">
        <v>24</v>
      </c>
      <c r="L197" s="15" t="s">
        <v>17</v>
      </c>
      <c r="M197" s="15" t="s">
        <v>17</v>
      </c>
    </row>
    <row r="198" spans="2:13" x14ac:dyDescent="0.3">
      <c r="B198" s="15">
        <v>2023</v>
      </c>
      <c r="C198" s="15" t="s">
        <v>32</v>
      </c>
      <c r="D198" s="15">
        <v>1</v>
      </c>
      <c r="E198" s="16">
        <v>45016</v>
      </c>
      <c r="F198" s="16" t="str">
        <f t="shared" ref="F198:F261" si="3">TEXT(E198,"DD")</f>
        <v>31</v>
      </c>
      <c r="G198" s="16" t="s">
        <v>99</v>
      </c>
      <c r="H198" s="15" t="s">
        <v>29</v>
      </c>
      <c r="I198" s="15">
        <v>-12600</v>
      </c>
      <c r="J198" s="15" t="s">
        <v>22</v>
      </c>
      <c r="K198" s="15" t="s">
        <v>24</v>
      </c>
      <c r="L198" s="15" t="s">
        <v>17</v>
      </c>
      <c r="M198" s="15" t="s">
        <v>17</v>
      </c>
    </row>
    <row r="199" spans="2:13" x14ac:dyDescent="0.3">
      <c r="B199" s="15">
        <v>2023</v>
      </c>
      <c r="C199" s="15" t="s">
        <v>32</v>
      </c>
      <c r="D199" s="15">
        <v>1</v>
      </c>
      <c r="E199" s="16">
        <v>45016</v>
      </c>
      <c r="F199" s="16" t="str">
        <f t="shared" si="3"/>
        <v>31</v>
      </c>
      <c r="G199" s="16" t="s">
        <v>99</v>
      </c>
      <c r="H199" s="15" t="s">
        <v>29</v>
      </c>
      <c r="I199" s="15">
        <v>-37000</v>
      </c>
      <c r="J199" s="15" t="s">
        <v>28</v>
      </c>
      <c r="K199" s="15" t="s">
        <v>28</v>
      </c>
      <c r="L199" s="15" t="s">
        <v>17</v>
      </c>
      <c r="M199" s="15" t="s">
        <v>17</v>
      </c>
    </row>
    <row r="200" spans="2:13" x14ac:dyDescent="0.3">
      <c r="B200" s="15">
        <v>2023</v>
      </c>
      <c r="C200" s="15" t="s">
        <v>33</v>
      </c>
      <c r="D200" s="15">
        <v>1</v>
      </c>
      <c r="E200" s="16">
        <v>45046</v>
      </c>
      <c r="F200" s="16" t="str">
        <f t="shared" si="3"/>
        <v>30</v>
      </c>
      <c r="G200" s="16" t="s">
        <v>100</v>
      </c>
      <c r="H200" s="15" t="s">
        <v>29</v>
      </c>
      <c r="I200" s="15">
        <v>-27000</v>
      </c>
      <c r="J200" s="15" t="s">
        <v>15</v>
      </c>
      <c r="K200" s="15" t="s">
        <v>16</v>
      </c>
      <c r="L200" s="15" t="s">
        <v>17</v>
      </c>
      <c r="M200" s="15" t="s">
        <v>17</v>
      </c>
    </row>
    <row r="201" spans="2:13" x14ac:dyDescent="0.3">
      <c r="B201" s="15">
        <v>2023</v>
      </c>
      <c r="C201" s="15" t="s">
        <v>33</v>
      </c>
      <c r="D201" s="15">
        <v>1</v>
      </c>
      <c r="E201" s="16">
        <v>45046</v>
      </c>
      <c r="F201" s="16" t="str">
        <f t="shared" si="3"/>
        <v>30</v>
      </c>
      <c r="G201" s="16" t="s">
        <v>100</v>
      </c>
      <c r="H201" s="15" t="s">
        <v>29</v>
      </c>
      <c r="I201" s="15">
        <v>-54000</v>
      </c>
      <c r="J201" s="15" t="s">
        <v>18</v>
      </c>
      <c r="K201" s="15" t="s">
        <v>16</v>
      </c>
      <c r="L201" s="15" t="s">
        <v>17</v>
      </c>
      <c r="M201" s="15" t="s">
        <v>17</v>
      </c>
    </row>
    <row r="202" spans="2:13" x14ac:dyDescent="0.3">
      <c r="B202" s="15">
        <v>2023</v>
      </c>
      <c r="C202" s="15" t="s">
        <v>33</v>
      </c>
      <c r="D202" s="15">
        <v>1</v>
      </c>
      <c r="E202" s="16">
        <v>45046</v>
      </c>
      <c r="F202" s="16" t="str">
        <f t="shared" si="3"/>
        <v>30</v>
      </c>
      <c r="G202" s="16" t="s">
        <v>100</v>
      </c>
      <c r="H202" s="15" t="s">
        <v>29</v>
      </c>
      <c r="I202" s="15">
        <v>-30000</v>
      </c>
      <c r="J202" s="15" t="s">
        <v>19</v>
      </c>
      <c r="K202" s="15" t="s">
        <v>16</v>
      </c>
      <c r="L202" s="15" t="s">
        <v>17</v>
      </c>
      <c r="M202" s="15" t="s">
        <v>17</v>
      </c>
    </row>
    <row r="203" spans="2:13" x14ac:dyDescent="0.3">
      <c r="B203" s="15">
        <v>2023</v>
      </c>
      <c r="C203" s="15" t="s">
        <v>33</v>
      </c>
      <c r="D203" s="15">
        <v>1</v>
      </c>
      <c r="E203" s="16">
        <v>45046</v>
      </c>
      <c r="F203" s="16" t="str">
        <f t="shared" si="3"/>
        <v>30</v>
      </c>
      <c r="G203" s="16" t="s">
        <v>100</v>
      </c>
      <c r="H203" s="15" t="s">
        <v>29</v>
      </c>
      <c r="I203" s="15">
        <v>-60000</v>
      </c>
      <c r="J203" s="15" t="s">
        <v>20</v>
      </c>
      <c r="K203" s="15" t="s">
        <v>16</v>
      </c>
      <c r="L203" s="15" t="s">
        <v>17</v>
      </c>
      <c r="M203" s="15" t="s">
        <v>17</v>
      </c>
    </row>
    <row r="204" spans="2:13" x14ac:dyDescent="0.3">
      <c r="B204" s="15">
        <v>2023</v>
      </c>
      <c r="C204" s="15" t="s">
        <v>33</v>
      </c>
      <c r="D204" s="15">
        <v>1</v>
      </c>
      <c r="E204" s="16">
        <v>45046</v>
      </c>
      <c r="F204" s="16" t="str">
        <f t="shared" si="3"/>
        <v>30</v>
      </c>
      <c r="G204" s="16" t="s">
        <v>100</v>
      </c>
      <c r="H204" s="15" t="s">
        <v>29</v>
      </c>
      <c r="I204" s="15">
        <v>-10000</v>
      </c>
      <c r="J204" s="15" t="s">
        <v>21</v>
      </c>
      <c r="K204" s="15" t="s">
        <v>16</v>
      </c>
      <c r="L204" s="15" t="s">
        <v>17</v>
      </c>
      <c r="M204" s="15" t="s">
        <v>17</v>
      </c>
    </row>
    <row r="205" spans="2:13" x14ac:dyDescent="0.3">
      <c r="B205" s="15">
        <v>2023</v>
      </c>
      <c r="C205" s="15" t="s">
        <v>33</v>
      </c>
      <c r="D205" s="15">
        <v>1</v>
      </c>
      <c r="E205" s="16">
        <v>45046</v>
      </c>
      <c r="F205" s="16" t="str">
        <f t="shared" si="3"/>
        <v>30</v>
      </c>
      <c r="G205" s="16" t="s">
        <v>100</v>
      </c>
      <c r="H205" s="15" t="s">
        <v>29</v>
      </c>
      <c r="I205" s="15">
        <v>-5400</v>
      </c>
      <c r="J205" s="15" t="s">
        <v>22</v>
      </c>
      <c r="K205" s="15" t="s">
        <v>16</v>
      </c>
      <c r="L205" s="15" t="s">
        <v>17</v>
      </c>
      <c r="M205" s="15" t="s">
        <v>17</v>
      </c>
    </row>
    <row r="206" spans="2:13" x14ac:dyDescent="0.3">
      <c r="B206" s="15">
        <v>2023</v>
      </c>
      <c r="C206" s="15" t="s">
        <v>33</v>
      </c>
      <c r="D206" s="15">
        <v>1</v>
      </c>
      <c r="E206" s="16">
        <v>45046</v>
      </c>
      <c r="F206" s="16" t="str">
        <f t="shared" si="3"/>
        <v>30</v>
      </c>
      <c r="G206" s="16" t="s">
        <v>100</v>
      </c>
      <c r="H206" s="15" t="s">
        <v>29</v>
      </c>
      <c r="I206" s="15">
        <v>-25000</v>
      </c>
      <c r="J206" s="15" t="s">
        <v>23</v>
      </c>
      <c r="K206" s="15" t="s">
        <v>24</v>
      </c>
      <c r="L206" s="15" t="s">
        <v>17</v>
      </c>
      <c r="M206" s="15" t="s">
        <v>17</v>
      </c>
    </row>
    <row r="207" spans="2:13" x14ac:dyDescent="0.3">
      <c r="B207" s="15">
        <v>2023</v>
      </c>
      <c r="C207" s="15" t="s">
        <v>33</v>
      </c>
      <c r="D207" s="15">
        <v>1</v>
      </c>
      <c r="E207" s="16">
        <v>45046</v>
      </c>
      <c r="F207" s="16" t="str">
        <f t="shared" si="3"/>
        <v>30</v>
      </c>
      <c r="G207" s="16" t="s">
        <v>100</v>
      </c>
      <c r="H207" s="15" t="s">
        <v>29</v>
      </c>
      <c r="I207" s="15">
        <v>-3600</v>
      </c>
      <c r="J207" s="15" t="s">
        <v>25</v>
      </c>
      <c r="K207" s="15" t="s">
        <v>24</v>
      </c>
      <c r="L207" s="15" t="s">
        <v>17</v>
      </c>
      <c r="M207" s="15" t="s">
        <v>17</v>
      </c>
    </row>
    <row r="208" spans="2:13" x14ac:dyDescent="0.3">
      <c r="B208" s="15">
        <v>2023</v>
      </c>
      <c r="C208" s="15" t="s">
        <v>33</v>
      </c>
      <c r="D208" s="15">
        <v>1</v>
      </c>
      <c r="E208" s="16">
        <v>45046</v>
      </c>
      <c r="F208" s="16" t="str">
        <f t="shared" si="3"/>
        <v>30</v>
      </c>
      <c r="G208" s="16" t="s">
        <v>100</v>
      </c>
      <c r="H208" s="15" t="s">
        <v>29</v>
      </c>
      <c r="I208" s="15">
        <v>-9000</v>
      </c>
      <c r="J208" s="15" t="s">
        <v>26</v>
      </c>
      <c r="K208" s="15" t="s">
        <v>24</v>
      </c>
      <c r="L208" s="15" t="s">
        <v>17</v>
      </c>
      <c r="M208" s="15" t="s">
        <v>17</v>
      </c>
    </row>
    <row r="209" spans="2:13" x14ac:dyDescent="0.3">
      <c r="B209" s="15">
        <v>2023</v>
      </c>
      <c r="C209" s="15" t="s">
        <v>33</v>
      </c>
      <c r="D209" s="15">
        <v>1</v>
      </c>
      <c r="E209" s="16">
        <v>45046</v>
      </c>
      <c r="F209" s="16" t="str">
        <f t="shared" si="3"/>
        <v>30</v>
      </c>
      <c r="G209" s="16" t="s">
        <v>100</v>
      </c>
      <c r="H209" s="15" t="s">
        <v>29</v>
      </c>
      <c r="I209" s="15">
        <v>-10800</v>
      </c>
      <c r="J209" s="15" t="s">
        <v>11</v>
      </c>
      <c r="K209" s="15" t="s">
        <v>24</v>
      </c>
      <c r="L209" s="15" t="s">
        <v>17</v>
      </c>
      <c r="M209" s="15" t="s">
        <v>17</v>
      </c>
    </row>
    <row r="210" spans="2:13" x14ac:dyDescent="0.3">
      <c r="B210" s="15">
        <v>2023</v>
      </c>
      <c r="C210" s="15" t="s">
        <v>33</v>
      </c>
      <c r="D210" s="15">
        <v>1</v>
      </c>
      <c r="E210" s="16">
        <v>45046</v>
      </c>
      <c r="F210" s="16" t="str">
        <f t="shared" si="3"/>
        <v>30</v>
      </c>
      <c r="G210" s="16" t="s">
        <v>100</v>
      </c>
      <c r="H210" s="15" t="s">
        <v>29</v>
      </c>
      <c r="I210" s="15">
        <v>-180000</v>
      </c>
      <c r="J210" s="15" t="s">
        <v>27</v>
      </c>
      <c r="K210" s="15" t="s">
        <v>24</v>
      </c>
      <c r="L210" s="15" t="s">
        <v>17</v>
      </c>
      <c r="M210" s="15" t="s">
        <v>17</v>
      </c>
    </row>
    <row r="211" spans="2:13" x14ac:dyDescent="0.3">
      <c r="B211" s="15">
        <v>2023</v>
      </c>
      <c r="C211" s="15" t="s">
        <v>33</v>
      </c>
      <c r="D211" s="15">
        <v>1</v>
      </c>
      <c r="E211" s="16">
        <v>45046</v>
      </c>
      <c r="F211" s="16" t="str">
        <f t="shared" si="3"/>
        <v>30</v>
      </c>
      <c r="G211" s="16" t="s">
        <v>100</v>
      </c>
      <c r="H211" s="15" t="s">
        <v>29</v>
      </c>
      <c r="I211" s="15">
        <v>-12600</v>
      </c>
      <c r="J211" s="15" t="s">
        <v>22</v>
      </c>
      <c r="K211" s="15" t="s">
        <v>24</v>
      </c>
      <c r="L211" s="15" t="s">
        <v>17</v>
      </c>
      <c r="M211" s="15" t="s">
        <v>17</v>
      </c>
    </row>
    <row r="212" spans="2:13" x14ac:dyDescent="0.3">
      <c r="B212" s="15">
        <v>2023</v>
      </c>
      <c r="C212" s="15" t="s">
        <v>33</v>
      </c>
      <c r="D212" s="15">
        <v>1</v>
      </c>
      <c r="E212" s="16">
        <v>45046</v>
      </c>
      <c r="F212" s="16" t="str">
        <f t="shared" si="3"/>
        <v>30</v>
      </c>
      <c r="G212" s="16" t="s">
        <v>100</v>
      </c>
      <c r="H212" s="15" t="s">
        <v>29</v>
      </c>
      <c r="I212" s="15">
        <v>-27200</v>
      </c>
      <c r="J212" s="15" t="s">
        <v>28</v>
      </c>
      <c r="K212" s="15" t="s">
        <v>28</v>
      </c>
      <c r="L212" s="15" t="s">
        <v>17</v>
      </c>
      <c r="M212" s="15" t="s">
        <v>17</v>
      </c>
    </row>
    <row r="213" spans="2:13" x14ac:dyDescent="0.3">
      <c r="B213" s="15">
        <v>2023</v>
      </c>
      <c r="C213" s="15" t="s">
        <v>34</v>
      </c>
      <c r="D213" s="15">
        <v>1</v>
      </c>
      <c r="E213" s="16">
        <v>45077</v>
      </c>
      <c r="F213" s="16" t="str">
        <f t="shared" si="3"/>
        <v>31</v>
      </c>
      <c r="G213" s="16" t="s">
        <v>101</v>
      </c>
      <c r="H213" s="15" t="s">
        <v>29</v>
      </c>
      <c r="I213" s="15">
        <v>-27000</v>
      </c>
      <c r="J213" s="15" t="s">
        <v>15</v>
      </c>
      <c r="K213" s="15" t="s">
        <v>16</v>
      </c>
      <c r="L213" s="15" t="s">
        <v>17</v>
      </c>
      <c r="M213" s="15" t="s">
        <v>17</v>
      </c>
    </row>
    <row r="214" spans="2:13" x14ac:dyDescent="0.3">
      <c r="B214" s="15">
        <v>2023</v>
      </c>
      <c r="C214" s="15" t="s">
        <v>34</v>
      </c>
      <c r="D214" s="15">
        <v>1</v>
      </c>
      <c r="E214" s="16">
        <v>45077</v>
      </c>
      <c r="F214" s="16" t="str">
        <f t="shared" si="3"/>
        <v>31</v>
      </c>
      <c r="G214" s="16" t="s">
        <v>101</v>
      </c>
      <c r="H214" s="15" t="s">
        <v>29</v>
      </c>
      <c r="I214" s="15">
        <v>-68400</v>
      </c>
      <c r="J214" s="15" t="s">
        <v>18</v>
      </c>
      <c r="K214" s="15" t="s">
        <v>16</v>
      </c>
      <c r="L214" s="15" t="s">
        <v>17</v>
      </c>
      <c r="M214" s="15" t="s">
        <v>17</v>
      </c>
    </row>
    <row r="215" spans="2:13" x14ac:dyDescent="0.3">
      <c r="B215" s="15">
        <v>2023</v>
      </c>
      <c r="C215" s="15" t="s">
        <v>34</v>
      </c>
      <c r="D215" s="15">
        <v>1</v>
      </c>
      <c r="E215" s="16">
        <v>45077</v>
      </c>
      <c r="F215" s="16" t="str">
        <f t="shared" si="3"/>
        <v>31</v>
      </c>
      <c r="G215" s="16" t="s">
        <v>101</v>
      </c>
      <c r="H215" s="15" t="s">
        <v>29</v>
      </c>
      <c r="I215" s="15">
        <v>-50000</v>
      </c>
      <c r="J215" s="15" t="s">
        <v>19</v>
      </c>
      <c r="K215" s="15" t="s">
        <v>16</v>
      </c>
      <c r="L215" s="15" t="s">
        <v>17</v>
      </c>
      <c r="M215" s="15" t="s">
        <v>17</v>
      </c>
    </row>
    <row r="216" spans="2:13" x14ac:dyDescent="0.3">
      <c r="B216" s="15">
        <v>2023</v>
      </c>
      <c r="C216" s="15" t="s">
        <v>34</v>
      </c>
      <c r="D216" s="15">
        <v>1</v>
      </c>
      <c r="E216" s="16">
        <v>45077</v>
      </c>
      <c r="F216" s="16" t="str">
        <f t="shared" si="3"/>
        <v>31</v>
      </c>
      <c r="G216" s="16" t="s">
        <v>101</v>
      </c>
      <c r="H216" s="15" t="s">
        <v>29</v>
      </c>
      <c r="I216" s="15">
        <v>-60000</v>
      </c>
      <c r="J216" s="15" t="s">
        <v>20</v>
      </c>
      <c r="K216" s="15" t="s">
        <v>16</v>
      </c>
      <c r="L216" s="15" t="s">
        <v>17</v>
      </c>
      <c r="M216" s="15" t="s">
        <v>17</v>
      </c>
    </row>
    <row r="217" spans="2:13" x14ac:dyDescent="0.3">
      <c r="B217" s="15">
        <v>2023</v>
      </c>
      <c r="C217" s="15" t="s">
        <v>34</v>
      </c>
      <c r="D217" s="15">
        <v>1</v>
      </c>
      <c r="E217" s="16">
        <v>45077</v>
      </c>
      <c r="F217" s="16" t="str">
        <f t="shared" si="3"/>
        <v>31</v>
      </c>
      <c r="G217" s="16" t="s">
        <v>101</v>
      </c>
      <c r="H217" s="15" t="s">
        <v>29</v>
      </c>
      <c r="I217" s="15">
        <v>-10000</v>
      </c>
      <c r="J217" s="15" t="s">
        <v>21</v>
      </c>
      <c r="K217" s="15" t="s">
        <v>16</v>
      </c>
      <c r="L217" s="15" t="s">
        <v>17</v>
      </c>
      <c r="M217" s="15" t="s">
        <v>17</v>
      </c>
    </row>
    <row r="218" spans="2:13" x14ac:dyDescent="0.3">
      <c r="B218" s="15">
        <v>2023</v>
      </c>
      <c r="C218" s="15" t="s">
        <v>34</v>
      </c>
      <c r="D218" s="15">
        <v>1</v>
      </c>
      <c r="E218" s="16">
        <v>45077</v>
      </c>
      <c r="F218" s="16" t="str">
        <f t="shared" si="3"/>
        <v>31</v>
      </c>
      <c r="G218" s="16" t="s">
        <v>101</v>
      </c>
      <c r="H218" s="15" t="s">
        <v>29</v>
      </c>
      <c r="I218" s="15">
        <v>-7200</v>
      </c>
      <c r="J218" s="15" t="s">
        <v>22</v>
      </c>
      <c r="K218" s="15" t="s">
        <v>16</v>
      </c>
      <c r="L218" s="15" t="s">
        <v>17</v>
      </c>
      <c r="M218" s="15" t="s">
        <v>17</v>
      </c>
    </row>
    <row r="219" spans="2:13" x14ac:dyDescent="0.3">
      <c r="B219" s="15">
        <v>2023</v>
      </c>
      <c r="C219" s="15" t="s">
        <v>34</v>
      </c>
      <c r="D219" s="15">
        <v>1</v>
      </c>
      <c r="E219" s="16">
        <v>45077</v>
      </c>
      <c r="F219" s="16" t="str">
        <f t="shared" si="3"/>
        <v>31</v>
      </c>
      <c r="G219" s="16" t="s">
        <v>101</v>
      </c>
      <c r="H219" s="15" t="s">
        <v>29</v>
      </c>
      <c r="I219" s="15">
        <v>-54000</v>
      </c>
      <c r="J219" s="15" t="s">
        <v>23</v>
      </c>
      <c r="K219" s="15" t="s">
        <v>24</v>
      </c>
      <c r="L219" s="15" t="s">
        <v>17</v>
      </c>
      <c r="M219" s="15" t="s">
        <v>17</v>
      </c>
    </row>
    <row r="220" spans="2:13" x14ac:dyDescent="0.3">
      <c r="B220" s="15">
        <v>2023</v>
      </c>
      <c r="C220" s="15" t="s">
        <v>34</v>
      </c>
      <c r="D220" s="15">
        <v>1</v>
      </c>
      <c r="E220" s="16">
        <v>45077</v>
      </c>
      <c r="F220" s="16" t="str">
        <f t="shared" si="3"/>
        <v>31</v>
      </c>
      <c r="G220" s="16" t="s">
        <v>101</v>
      </c>
      <c r="H220" s="15" t="s">
        <v>29</v>
      </c>
      <c r="I220" s="15">
        <v>-5000</v>
      </c>
      <c r="J220" s="15" t="s">
        <v>25</v>
      </c>
      <c r="K220" s="15" t="s">
        <v>24</v>
      </c>
      <c r="L220" s="15" t="s">
        <v>17</v>
      </c>
      <c r="M220" s="15" t="s">
        <v>17</v>
      </c>
    </row>
    <row r="221" spans="2:13" x14ac:dyDescent="0.3">
      <c r="B221" s="15">
        <v>2023</v>
      </c>
      <c r="C221" s="15" t="s">
        <v>34</v>
      </c>
      <c r="D221" s="15">
        <v>1</v>
      </c>
      <c r="E221" s="16">
        <v>45077</v>
      </c>
      <c r="F221" s="16" t="str">
        <f t="shared" si="3"/>
        <v>31</v>
      </c>
      <c r="G221" s="16" t="s">
        <v>101</v>
      </c>
      <c r="H221" s="15" t="s">
        <v>29</v>
      </c>
      <c r="I221" s="15">
        <v>-14000</v>
      </c>
      <c r="J221" s="15" t="s">
        <v>26</v>
      </c>
      <c r="K221" s="15" t="s">
        <v>24</v>
      </c>
      <c r="L221" s="15" t="s">
        <v>17</v>
      </c>
      <c r="M221" s="15" t="s">
        <v>17</v>
      </c>
    </row>
    <row r="222" spans="2:13" x14ac:dyDescent="0.3">
      <c r="B222" s="15">
        <v>2023</v>
      </c>
      <c r="C222" s="15" t="s">
        <v>34</v>
      </c>
      <c r="D222" s="15">
        <v>1</v>
      </c>
      <c r="E222" s="16">
        <v>45077</v>
      </c>
      <c r="F222" s="16" t="str">
        <f t="shared" si="3"/>
        <v>31</v>
      </c>
      <c r="G222" s="16" t="s">
        <v>101</v>
      </c>
      <c r="H222" s="15" t="s">
        <v>29</v>
      </c>
      <c r="I222" s="15">
        <v>-40000</v>
      </c>
      <c r="J222" s="15" t="s">
        <v>11</v>
      </c>
      <c r="K222" s="15" t="s">
        <v>24</v>
      </c>
      <c r="L222" s="15" t="s">
        <v>17</v>
      </c>
      <c r="M222" s="15" t="s">
        <v>17</v>
      </c>
    </row>
    <row r="223" spans="2:13" x14ac:dyDescent="0.3">
      <c r="B223" s="15">
        <v>2023</v>
      </c>
      <c r="C223" s="15" t="s">
        <v>34</v>
      </c>
      <c r="D223" s="15">
        <v>1</v>
      </c>
      <c r="E223" s="16">
        <v>45077</v>
      </c>
      <c r="F223" s="16" t="str">
        <f t="shared" si="3"/>
        <v>31</v>
      </c>
      <c r="G223" s="16" t="s">
        <v>101</v>
      </c>
      <c r="H223" s="15" t="s">
        <v>29</v>
      </c>
      <c r="I223" s="15">
        <v>-234000</v>
      </c>
      <c r="J223" s="15" t="s">
        <v>27</v>
      </c>
      <c r="K223" s="15" t="s">
        <v>24</v>
      </c>
      <c r="L223" s="15" t="s">
        <v>17</v>
      </c>
      <c r="M223" s="15" t="s">
        <v>17</v>
      </c>
    </row>
    <row r="224" spans="2:13" x14ac:dyDescent="0.3">
      <c r="B224" s="15">
        <v>2023</v>
      </c>
      <c r="C224" s="15" t="s">
        <v>34</v>
      </c>
      <c r="D224" s="15">
        <v>1</v>
      </c>
      <c r="E224" s="16">
        <v>45077</v>
      </c>
      <c r="F224" s="16" t="str">
        <f t="shared" si="3"/>
        <v>31</v>
      </c>
      <c r="G224" s="16" t="s">
        <v>101</v>
      </c>
      <c r="H224" s="15" t="s">
        <v>29</v>
      </c>
      <c r="I224" s="15">
        <v>-12600</v>
      </c>
      <c r="J224" s="15" t="s">
        <v>22</v>
      </c>
      <c r="K224" s="15" t="s">
        <v>24</v>
      </c>
      <c r="L224" s="15" t="s">
        <v>17</v>
      </c>
      <c r="M224" s="15" t="s">
        <v>17</v>
      </c>
    </row>
    <row r="225" spans="2:13" x14ac:dyDescent="0.3">
      <c r="B225" s="15">
        <v>2023</v>
      </c>
      <c r="C225" s="15" t="s">
        <v>34</v>
      </c>
      <c r="D225" s="15">
        <v>1</v>
      </c>
      <c r="E225" s="16">
        <v>45077</v>
      </c>
      <c r="F225" s="16" t="str">
        <f t="shared" si="3"/>
        <v>31</v>
      </c>
      <c r="G225" s="16" t="s">
        <v>101</v>
      </c>
      <c r="H225" s="15" t="s">
        <v>29</v>
      </c>
      <c r="I225" s="15">
        <v>-41800</v>
      </c>
      <c r="J225" s="15" t="s">
        <v>28</v>
      </c>
      <c r="K225" s="15" t="s">
        <v>28</v>
      </c>
      <c r="L225" s="15" t="s">
        <v>17</v>
      </c>
      <c r="M225" s="15" t="s">
        <v>17</v>
      </c>
    </row>
    <row r="226" spans="2:13" x14ac:dyDescent="0.3">
      <c r="B226" s="15">
        <v>2023</v>
      </c>
      <c r="C226" s="15" t="s">
        <v>35</v>
      </c>
      <c r="D226" s="15">
        <v>1</v>
      </c>
      <c r="E226" s="16">
        <v>45107</v>
      </c>
      <c r="F226" s="16" t="str">
        <f t="shared" si="3"/>
        <v>30</v>
      </c>
      <c r="G226" s="16" t="s">
        <v>99</v>
      </c>
      <c r="H226" s="15" t="s">
        <v>29</v>
      </c>
      <c r="I226" s="15">
        <v>-27000</v>
      </c>
      <c r="J226" s="15" t="s">
        <v>15</v>
      </c>
      <c r="K226" s="15" t="s">
        <v>16</v>
      </c>
      <c r="L226" s="15" t="s">
        <v>17</v>
      </c>
      <c r="M226" s="15" t="s">
        <v>17</v>
      </c>
    </row>
    <row r="227" spans="2:13" x14ac:dyDescent="0.3">
      <c r="B227" s="15">
        <v>2023</v>
      </c>
      <c r="C227" s="15" t="s">
        <v>35</v>
      </c>
      <c r="D227" s="15">
        <v>1</v>
      </c>
      <c r="E227" s="16">
        <v>45107</v>
      </c>
      <c r="F227" s="16" t="str">
        <f t="shared" si="3"/>
        <v>30</v>
      </c>
      <c r="G227" s="16" t="s">
        <v>99</v>
      </c>
      <c r="H227" s="15" t="s">
        <v>29</v>
      </c>
      <c r="I227" s="15">
        <v>-68400</v>
      </c>
      <c r="J227" s="15" t="s">
        <v>18</v>
      </c>
      <c r="K227" s="15" t="s">
        <v>16</v>
      </c>
      <c r="L227" s="15" t="s">
        <v>17</v>
      </c>
      <c r="M227" s="15" t="s">
        <v>17</v>
      </c>
    </row>
    <row r="228" spans="2:13" x14ac:dyDescent="0.3">
      <c r="B228" s="15">
        <v>2023</v>
      </c>
      <c r="C228" s="15" t="s">
        <v>35</v>
      </c>
      <c r="D228" s="15">
        <v>1</v>
      </c>
      <c r="E228" s="16">
        <v>45107</v>
      </c>
      <c r="F228" s="16" t="str">
        <f t="shared" si="3"/>
        <v>30</v>
      </c>
      <c r="G228" s="16" t="s">
        <v>99</v>
      </c>
      <c r="H228" s="15" t="s">
        <v>29</v>
      </c>
      <c r="I228" s="15">
        <v>-50000</v>
      </c>
      <c r="J228" s="15" t="s">
        <v>19</v>
      </c>
      <c r="K228" s="15" t="s">
        <v>16</v>
      </c>
      <c r="L228" s="15" t="s">
        <v>17</v>
      </c>
      <c r="M228" s="15" t="s">
        <v>17</v>
      </c>
    </row>
    <row r="229" spans="2:13" x14ac:dyDescent="0.3">
      <c r="B229" s="15">
        <v>2023</v>
      </c>
      <c r="C229" s="15" t="s">
        <v>35</v>
      </c>
      <c r="D229" s="15">
        <v>1</v>
      </c>
      <c r="E229" s="16">
        <v>45107</v>
      </c>
      <c r="F229" s="16" t="str">
        <f t="shared" si="3"/>
        <v>30</v>
      </c>
      <c r="G229" s="16" t="s">
        <v>99</v>
      </c>
      <c r="H229" s="15" t="s">
        <v>29</v>
      </c>
      <c r="I229" s="15">
        <v>-60000</v>
      </c>
      <c r="J229" s="15" t="s">
        <v>20</v>
      </c>
      <c r="K229" s="15" t="s">
        <v>16</v>
      </c>
      <c r="L229" s="15" t="s">
        <v>17</v>
      </c>
      <c r="M229" s="15" t="s">
        <v>17</v>
      </c>
    </row>
    <row r="230" spans="2:13" x14ac:dyDescent="0.3">
      <c r="B230" s="15">
        <v>2023</v>
      </c>
      <c r="C230" s="15" t="s">
        <v>35</v>
      </c>
      <c r="D230" s="15">
        <v>1</v>
      </c>
      <c r="E230" s="16">
        <v>45107</v>
      </c>
      <c r="F230" s="16" t="str">
        <f t="shared" si="3"/>
        <v>30</v>
      </c>
      <c r="G230" s="16" t="s">
        <v>99</v>
      </c>
      <c r="H230" s="15" t="s">
        <v>29</v>
      </c>
      <c r="I230" s="15">
        <v>-10000</v>
      </c>
      <c r="J230" s="15" t="s">
        <v>21</v>
      </c>
      <c r="K230" s="15" t="s">
        <v>16</v>
      </c>
      <c r="L230" s="15" t="s">
        <v>17</v>
      </c>
      <c r="M230" s="15" t="s">
        <v>17</v>
      </c>
    </row>
    <row r="231" spans="2:13" x14ac:dyDescent="0.3">
      <c r="B231" s="15">
        <v>2023</v>
      </c>
      <c r="C231" s="15" t="s">
        <v>35</v>
      </c>
      <c r="D231" s="15">
        <v>1</v>
      </c>
      <c r="E231" s="16">
        <v>45107</v>
      </c>
      <c r="F231" s="16" t="str">
        <f t="shared" si="3"/>
        <v>30</v>
      </c>
      <c r="G231" s="16" t="s">
        <v>99</v>
      </c>
      <c r="H231" s="15" t="s">
        <v>29</v>
      </c>
      <c r="I231" s="15">
        <v>-5400</v>
      </c>
      <c r="J231" s="15" t="s">
        <v>22</v>
      </c>
      <c r="K231" s="15" t="s">
        <v>16</v>
      </c>
      <c r="L231" s="15" t="s">
        <v>17</v>
      </c>
      <c r="M231" s="15" t="s">
        <v>17</v>
      </c>
    </row>
    <row r="232" spans="2:13" x14ac:dyDescent="0.3">
      <c r="B232" s="15">
        <v>2023</v>
      </c>
      <c r="C232" s="15" t="s">
        <v>35</v>
      </c>
      <c r="D232" s="15">
        <v>1</v>
      </c>
      <c r="E232" s="16">
        <v>45107</v>
      </c>
      <c r="F232" s="16" t="str">
        <f t="shared" si="3"/>
        <v>30</v>
      </c>
      <c r="G232" s="16" t="s">
        <v>99</v>
      </c>
      <c r="H232" s="15" t="s">
        <v>29</v>
      </c>
      <c r="I232" s="15">
        <v>-54000</v>
      </c>
      <c r="J232" s="15" t="s">
        <v>23</v>
      </c>
      <c r="K232" s="15" t="s">
        <v>24</v>
      </c>
      <c r="L232" s="15" t="s">
        <v>17</v>
      </c>
      <c r="M232" s="15" t="s">
        <v>17</v>
      </c>
    </row>
    <row r="233" spans="2:13" x14ac:dyDescent="0.3">
      <c r="B233" s="15">
        <v>2023</v>
      </c>
      <c r="C233" s="15" t="s">
        <v>35</v>
      </c>
      <c r="D233" s="15">
        <v>1</v>
      </c>
      <c r="E233" s="16">
        <v>45107</v>
      </c>
      <c r="F233" s="16" t="str">
        <f t="shared" si="3"/>
        <v>30</v>
      </c>
      <c r="G233" s="16" t="s">
        <v>99</v>
      </c>
      <c r="H233" s="15" t="s">
        <v>29</v>
      </c>
      <c r="I233" s="15">
        <v>-5000</v>
      </c>
      <c r="J233" s="15" t="s">
        <v>25</v>
      </c>
      <c r="K233" s="15" t="s">
        <v>24</v>
      </c>
      <c r="L233" s="15" t="s">
        <v>17</v>
      </c>
      <c r="M233" s="15" t="s">
        <v>17</v>
      </c>
    </row>
    <row r="234" spans="2:13" x14ac:dyDescent="0.3">
      <c r="B234" s="15">
        <v>2023</v>
      </c>
      <c r="C234" s="15" t="s">
        <v>35</v>
      </c>
      <c r="D234" s="15">
        <v>1</v>
      </c>
      <c r="E234" s="16">
        <v>45107</v>
      </c>
      <c r="F234" s="16" t="str">
        <f t="shared" si="3"/>
        <v>30</v>
      </c>
      <c r="G234" s="16" t="s">
        <v>99</v>
      </c>
      <c r="H234" s="15" t="s">
        <v>29</v>
      </c>
      <c r="I234" s="15">
        <v>-13000</v>
      </c>
      <c r="J234" s="15" t="s">
        <v>26</v>
      </c>
      <c r="K234" s="15" t="s">
        <v>24</v>
      </c>
      <c r="L234" s="15" t="s">
        <v>17</v>
      </c>
      <c r="M234" s="15" t="s">
        <v>17</v>
      </c>
    </row>
    <row r="235" spans="2:13" x14ac:dyDescent="0.3">
      <c r="B235" s="15">
        <v>2023</v>
      </c>
      <c r="C235" s="15" t="s">
        <v>35</v>
      </c>
      <c r="D235" s="15">
        <v>1</v>
      </c>
      <c r="E235" s="16">
        <v>45107</v>
      </c>
      <c r="F235" s="16" t="str">
        <f t="shared" si="3"/>
        <v>30</v>
      </c>
      <c r="G235" s="16" t="s">
        <v>99</v>
      </c>
      <c r="H235" s="15" t="s">
        <v>29</v>
      </c>
      <c r="I235" s="15">
        <v>-35000</v>
      </c>
      <c r="J235" s="15" t="s">
        <v>11</v>
      </c>
      <c r="K235" s="15" t="s">
        <v>24</v>
      </c>
      <c r="L235" s="15" t="s">
        <v>17</v>
      </c>
      <c r="M235" s="15" t="s">
        <v>17</v>
      </c>
    </row>
    <row r="236" spans="2:13" x14ac:dyDescent="0.3">
      <c r="B236" s="15">
        <v>2023</v>
      </c>
      <c r="C236" s="15" t="s">
        <v>35</v>
      </c>
      <c r="D236" s="15">
        <v>1</v>
      </c>
      <c r="E236" s="16">
        <v>45107</v>
      </c>
      <c r="F236" s="16" t="str">
        <f t="shared" si="3"/>
        <v>30</v>
      </c>
      <c r="G236" s="16" t="s">
        <v>99</v>
      </c>
      <c r="H236" s="15" t="s">
        <v>29</v>
      </c>
      <c r="I236" s="15">
        <v>-234000</v>
      </c>
      <c r="J236" s="15" t="s">
        <v>27</v>
      </c>
      <c r="K236" s="15" t="s">
        <v>24</v>
      </c>
      <c r="L236" s="15" t="s">
        <v>17</v>
      </c>
      <c r="M236" s="15" t="s">
        <v>17</v>
      </c>
    </row>
    <row r="237" spans="2:13" x14ac:dyDescent="0.3">
      <c r="B237" s="15">
        <v>2023</v>
      </c>
      <c r="C237" s="15" t="s">
        <v>35</v>
      </c>
      <c r="D237" s="15">
        <v>1</v>
      </c>
      <c r="E237" s="16">
        <v>45107</v>
      </c>
      <c r="F237" s="16" t="str">
        <f t="shared" si="3"/>
        <v>30</v>
      </c>
      <c r="G237" s="16" t="s">
        <v>99</v>
      </c>
      <c r="H237" s="15" t="s">
        <v>29</v>
      </c>
      <c r="I237" s="15">
        <v>-12600</v>
      </c>
      <c r="J237" s="15" t="s">
        <v>22</v>
      </c>
      <c r="K237" s="15" t="s">
        <v>24</v>
      </c>
      <c r="L237" s="15" t="s">
        <v>17</v>
      </c>
      <c r="M237" s="15" t="s">
        <v>17</v>
      </c>
    </row>
    <row r="238" spans="2:13" x14ac:dyDescent="0.3">
      <c r="B238" s="15">
        <v>2023</v>
      </c>
      <c r="C238" s="15" t="s">
        <v>35</v>
      </c>
      <c r="D238" s="15">
        <v>1</v>
      </c>
      <c r="E238" s="16">
        <v>45107</v>
      </c>
      <c r="F238" s="16" t="str">
        <f t="shared" si="3"/>
        <v>30</v>
      </c>
      <c r="G238" s="16" t="s">
        <v>99</v>
      </c>
      <c r="H238" s="15" t="s">
        <v>29</v>
      </c>
      <c r="I238" s="15">
        <v>-21700</v>
      </c>
      <c r="J238" s="15" t="s">
        <v>28</v>
      </c>
      <c r="K238" s="15" t="s">
        <v>28</v>
      </c>
      <c r="L238" s="15" t="s">
        <v>17</v>
      </c>
      <c r="M238" s="15" t="s">
        <v>17</v>
      </c>
    </row>
    <row r="239" spans="2:13" x14ac:dyDescent="0.3">
      <c r="B239" s="15">
        <v>2023</v>
      </c>
      <c r="C239" s="15" t="s">
        <v>36</v>
      </c>
      <c r="D239" s="15">
        <v>1</v>
      </c>
      <c r="E239" s="16">
        <v>45138</v>
      </c>
      <c r="F239" s="16" t="str">
        <f t="shared" si="3"/>
        <v>31</v>
      </c>
      <c r="G239" s="16" t="s">
        <v>102</v>
      </c>
      <c r="H239" s="15" t="s">
        <v>29</v>
      </c>
      <c r="I239" s="15">
        <v>-27000</v>
      </c>
      <c r="J239" s="15" t="s">
        <v>15</v>
      </c>
      <c r="K239" s="15" t="s">
        <v>16</v>
      </c>
      <c r="L239" s="15" t="s">
        <v>17</v>
      </c>
      <c r="M239" s="15" t="s">
        <v>17</v>
      </c>
    </row>
    <row r="240" spans="2:13" x14ac:dyDescent="0.3">
      <c r="B240" s="15">
        <v>2023</v>
      </c>
      <c r="C240" s="15" t="s">
        <v>36</v>
      </c>
      <c r="D240" s="15">
        <v>1</v>
      </c>
      <c r="E240" s="16">
        <v>45138</v>
      </c>
      <c r="F240" s="16" t="str">
        <f t="shared" si="3"/>
        <v>31</v>
      </c>
      <c r="G240" s="16" t="s">
        <v>102</v>
      </c>
      <c r="H240" s="15" t="s">
        <v>29</v>
      </c>
      <c r="I240" s="15">
        <v>-68400</v>
      </c>
      <c r="J240" s="15" t="s">
        <v>18</v>
      </c>
      <c r="K240" s="15" t="s">
        <v>16</v>
      </c>
      <c r="L240" s="15" t="s">
        <v>17</v>
      </c>
      <c r="M240" s="15" t="s">
        <v>17</v>
      </c>
    </row>
    <row r="241" spans="2:13" x14ac:dyDescent="0.3">
      <c r="B241" s="15">
        <v>2023</v>
      </c>
      <c r="C241" s="15" t="s">
        <v>36</v>
      </c>
      <c r="D241" s="15">
        <v>1</v>
      </c>
      <c r="E241" s="16">
        <v>45138</v>
      </c>
      <c r="F241" s="16" t="str">
        <f t="shared" si="3"/>
        <v>31</v>
      </c>
      <c r="G241" s="16" t="s">
        <v>102</v>
      </c>
      <c r="H241" s="15" t="s">
        <v>29</v>
      </c>
      <c r="I241" s="15">
        <v>-40000</v>
      </c>
      <c r="J241" s="15" t="s">
        <v>19</v>
      </c>
      <c r="K241" s="15" t="s">
        <v>16</v>
      </c>
      <c r="L241" s="15" t="s">
        <v>17</v>
      </c>
      <c r="M241" s="15" t="s">
        <v>17</v>
      </c>
    </row>
    <row r="242" spans="2:13" x14ac:dyDescent="0.3">
      <c r="B242" s="15">
        <v>2023</v>
      </c>
      <c r="C242" s="15" t="s">
        <v>36</v>
      </c>
      <c r="D242" s="15">
        <v>1</v>
      </c>
      <c r="E242" s="16">
        <v>45138</v>
      </c>
      <c r="F242" s="16" t="str">
        <f t="shared" si="3"/>
        <v>31</v>
      </c>
      <c r="G242" s="16" t="s">
        <v>102</v>
      </c>
      <c r="H242" s="15" t="s">
        <v>29</v>
      </c>
      <c r="I242" s="15">
        <v>-60000</v>
      </c>
      <c r="J242" s="15" t="s">
        <v>20</v>
      </c>
      <c r="K242" s="15" t="s">
        <v>16</v>
      </c>
      <c r="L242" s="15" t="s">
        <v>17</v>
      </c>
      <c r="M242" s="15" t="s">
        <v>17</v>
      </c>
    </row>
    <row r="243" spans="2:13" x14ac:dyDescent="0.3">
      <c r="B243" s="15">
        <v>2023</v>
      </c>
      <c r="C243" s="15" t="s">
        <v>36</v>
      </c>
      <c r="D243" s="15">
        <v>1</v>
      </c>
      <c r="E243" s="16">
        <v>45138</v>
      </c>
      <c r="F243" s="16" t="str">
        <f t="shared" si="3"/>
        <v>31</v>
      </c>
      <c r="G243" s="16" t="s">
        <v>102</v>
      </c>
      <c r="H243" s="15" t="s">
        <v>29</v>
      </c>
      <c r="I243" s="15">
        <v>-10000</v>
      </c>
      <c r="J243" s="15" t="s">
        <v>21</v>
      </c>
      <c r="K243" s="15" t="s">
        <v>16</v>
      </c>
      <c r="L243" s="15" t="s">
        <v>17</v>
      </c>
      <c r="M243" s="15" t="s">
        <v>17</v>
      </c>
    </row>
    <row r="244" spans="2:13" x14ac:dyDescent="0.3">
      <c r="B244" s="15">
        <v>2023</v>
      </c>
      <c r="C244" s="15" t="s">
        <v>36</v>
      </c>
      <c r="D244" s="15">
        <v>1</v>
      </c>
      <c r="E244" s="16">
        <v>45138</v>
      </c>
      <c r="F244" s="16" t="str">
        <f t="shared" si="3"/>
        <v>31</v>
      </c>
      <c r="G244" s="16" t="s">
        <v>102</v>
      </c>
      <c r="H244" s="15" t="s">
        <v>29</v>
      </c>
      <c r="I244" s="15">
        <v>-3600</v>
      </c>
      <c r="J244" s="15" t="s">
        <v>22</v>
      </c>
      <c r="K244" s="15" t="s">
        <v>16</v>
      </c>
      <c r="L244" s="15" t="s">
        <v>17</v>
      </c>
      <c r="M244" s="15" t="s">
        <v>17</v>
      </c>
    </row>
    <row r="245" spans="2:13" x14ac:dyDescent="0.3">
      <c r="B245" s="15">
        <v>2023</v>
      </c>
      <c r="C245" s="15" t="s">
        <v>36</v>
      </c>
      <c r="D245" s="15">
        <v>1</v>
      </c>
      <c r="E245" s="16">
        <v>45138</v>
      </c>
      <c r="F245" s="16" t="str">
        <f t="shared" si="3"/>
        <v>31</v>
      </c>
      <c r="G245" s="16" t="s">
        <v>102</v>
      </c>
      <c r="H245" s="15" t="s">
        <v>29</v>
      </c>
      <c r="I245" s="15">
        <v>-54000</v>
      </c>
      <c r="J245" s="15" t="s">
        <v>23</v>
      </c>
      <c r="K245" s="15" t="s">
        <v>24</v>
      </c>
      <c r="L245" s="15" t="s">
        <v>17</v>
      </c>
      <c r="M245" s="15" t="s">
        <v>17</v>
      </c>
    </row>
    <row r="246" spans="2:13" x14ac:dyDescent="0.3">
      <c r="B246" s="15">
        <v>2023</v>
      </c>
      <c r="C246" s="15" t="s">
        <v>36</v>
      </c>
      <c r="D246" s="15">
        <v>1</v>
      </c>
      <c r="E246" s="16">
        <v>45138</v>
      </c>
      <c r="F246" s="16" t="str">
        <f t="shared" si="3"/>
        <v>31</v>
      </c>
      <c r="G246" s="16" t="s">
        <v>102</v>
      </c>
      <c r="H246" s="15" t="s">
        <v>29</v>
      </c>
      <c r="I246" s="15">
        <v>-3600</v>
      </c>
      <c r="J246" s="15" t="s">
        <v>25</v>
      </c>
      <c r="K246" s="15" t="s">
        <v>24</v>
      </c>
      <c r="L246" s="15" t="s">
        <v>17</v>
      </c>
      <c r="M246" s="15" t="s">
        <v>17</v>
      </c>
    </row>
    <row r="247" spans="2:13" x14ac:dyDescent="0.3">
      <c r="B247" s="15">
        <v>2023</v>
      </c>
      <c r="C247" s="15" t="s">
        <v>36</v>
      </c>
      <c r="D247" s="15">
        <v>1</v>
      </c>
      <c r="E247" s="16">
        <v>45138</v>
      </c>
      <c r="F247" s="16" t="str">
        <f t="shared" si="3"/>
        <v>31</v>
      </c>
      <c r="G247" s="16" t="s">
        <v>102</v>
      </c>
      <c r="H247" s="15" t="s">
        <v>29</v>
      </c>
      <c r="I247" s="15">
        <v>-9000</v>
      </c>
      <c r="J247" s="15" t="s">
        <v>26</v>
      </c>
      <c r="K247" s="15" t="s">
        <v>24</v>
      </c>
      <c r="L247" s="15" t="s">
        <v>17</v>
      </c>
      <c r="M247" s="15" t="s">
        <v>17</v>
      </c>
    </row>
    <row r="248" spans="2:13" x14ac:dyDescent="0.3">
      <c r="B248" s="15">
        <v>2023</v>
      </c>
      <c r="C248" s="15" t="s">
        <v>36</v>
      </c>
      <c r="D248" s="15">
        <v>1</v>
      </c>
      <c r="E248" s="16">
        <v>45138</v>
      </c>
      <c r="F248" s="16" t="str">
        <f t="shared" si="3"/>
        <v>31</v>
      </c>
      <c r="G248" s="16" t="s">
        <v>102</v>
      </c>
      <c r="H248" s="15" t="s">
        <v>29</v>
      </c>
      <c r="I248" s="15">
        <v>-10800</v>
      </c>
      <c r="J248" s="15" t="s">
        <v>11</v>
      </c>
      <c r="K248" s="15" t="s">
        <v>24</v>
      </c>
      <c r="L248" s="15" t="s">
        <v>17</v>
      </c>
      <c r="M248" s="15" t="s">
        <v>17</v>
      </c>
    </row>
    <row r="249" spans="2:13" x14ac:dyDescent="0.3">
      <c r="B249" s="15">
        <v>2023</v>
      </c>
      <c r="C249" s="15" t="s">
        <v>36</v>
      </c>
      <c r="D249" s="15">
        <v>1</v>
      </c>
      <c r="E249" s="16">
        <v>45138</v>
      </c>
      <c r="F249" s="16" t="str">
        <f t="shared" si="3"/>
        <v>31</v>
      </c>
      <c r="G249" s="16" t="s">
        <v>102</v>
      </c>
      <c r="H249" s="15" t="s">
        <v>29</v>
      </c>
      <c r="I249" s="15">
        <v>-234000</v>
      </c>
      <c r="J249" s="15" t="s">
        <v>27</v>
      </c>
      <c r="K249" s="15" t="s">
        <v>24</v>
      </c>
      <c r="L249" s="15" t="s">
        <v>17</v>
      </c>
      <c r="M249" s="15" t="s">
        <v>17</v>
      </c>
    </row>
    <row r="250" spans="2:13" x14ac:dyDescent="0.3">
      <c r="B250" s="15">
        <v>2023</v>
      </c>
      <c r="C250" s="15" t="s">
        <v>36</v>
      </c>
      <c r="D250" s="15">
        <v>1</v>
      </c>
      <c r="E250" s="16">
        <v>45138</v>
      </c>
      <c r="F250" s="16" t="str">
        <f t="shared" si="3"/>
        <v>31</v>
      </c>
      <c r="G250" s="16" t="s">
        <v>102</v>
      </c>
      <c r="H250" s="15" t="s">
        <v>29</v>
      </c>
      <c r="I250" s="15">
        <v>-12600</v>
      </c>
      <c r="J250" s="15" t="s">
        <v>22</v>
      </c>
      <c r="K250" s="15" t="s">
        <v>24</v>
      </c>
      <c r="L250" s="15" t="s">
        <v>17</v>
      </c>
      <c r="M250" s="15" t="s">
        <v>17</v>
      </c>
    </row>
    <row r="251" spans="2:13" x14ac:dyDescent="0.3">
      <c r="B251" s="15">
        <v>2023</v>
      </c>
      <c r="C251" s="15" t="s">
        <v>36</v>
      </c>
      <c r="D251" s="15">
        <v>1</v>
      </c>
      <c r="E251" s="16">
        <v>45138</v>
      </c>
      <c r="F251" s="16" t="str">
        <f t="shared" si="3"/>
        <v>31</v>
      </c>
      <c r="G251" s="16" t="s">
        <v>102</v>
      </c>
      <c r="H251" s="15" t="s">
        <v>29</v>
      </c>
      <c r="I251" s="15">
        <v>-27000</v>
      </c>
      <c r="J251" s="15" t="s">
        <v>28</v>
      </c>
      <c r="K251" s="15" t="s">
        <v>28</v>
      </c>
      <c r="L251" s="15" t="s">
        <v>17</v>
      </c>
      <c r="M251" s="15" t="s">
        <v>17</v>
      </c>
    </row>
    <row r="252" spans="2:13" x14ac:dyDescent="0.3">
      <c r="B252" s="15">
        <v>2023</v>
      </c>
      <c r="C252" s="15" t="s">
        <v>37</v>
      </c>
      <c r="D252" s="15">
        <v>1</v>
      </c>
      <c r="E252" s="16">
        <v>45169</v>
      </c>
      <c r="F252" s="16" t="str">
        <f t="shared" si="3"/>
        <v>31</v>
      </c>
      <c r="G252" s="16" t="s">
        <v>103</v>
      </c>
      <c r="H252" s="15" t="s">
        <v>29</v>
      </c>
      <c r="I252" s="15">
        <v>-36000</v>
      </c>
      <c r="J252" s="15" t="s">
        <v>15</v>
      </c>
      <c r="K252" s="15" t="s">
        <v>16</v>
      </c>
      <c r="L252" s="15" t="s">
        <v>17</v>
      </c>
      <c r="M252" s="15" t="s">
        <v>17</v>
      </c>
    </row>
    <row r="253" spans="2:13" x14ac:dyDescent="0.3">
      <c r="B253" s="15">
        <v>2023</v>
      </c>
      <c r="C253" s="15" t="s">
        <v>37</v>
      </c>
      <c r="D253" s="15">
        <v>1</v>
      </c>
      <c r="E253" s="16">
        <v>45169</v>
      </c>
      <c r="F253" s="16" t="str">
        <f t="shared" si="3"/>
        <v>31</v>
      </c>
      <c r="G253" s="16" t="s">
        <v>103</v>
      </c>
      <c r="H253" s="15" t="s">
        <v>29</v>
      </c>
      <c r="I253" s="15">
        <v>-68400</v>
      </c>
      <c r="J253" s="15" t="s">
        <v>18</v>
      </c>
      <c r="K253" s="15" t="s">
        <v>16</v>
      </c>
      <c r="L253" s="15" t="s">
        <v>17</v>
      </c>
      <c r="M253" s="15" t="s">
        <v>17</v>
      </c>
    </row>
    <row r="254" spans="2:13" x14ac:dyDescent="0.3">
      <c r="B254" s="15">
        <v>2023</v>
      </c>
      <c r="C254" s="15" t="s">
        <v>37</v>
      </c>
      <c r="D254" s="15">
        <v>1</v>
      </c>
      <c r="E254" s="16">
        <v>45169</v>
      </c>
      <c r="F254" s="16" t="str">
        <f t="shared" si="3"/>
        <v>31</v>
      </c>
      <c r="G254" s="16" t="s">
        <v>103</v>
      </c>
      <c r="H254" s="15" t="s">
        <v>29</v>
      </c>
      <c r="I254" s="15">
        <v>-20000</v>
      </c>
      <c r="J254" s="15" t="s">
        <v>19</v>
      </c>
      <c r="K254" s="15" t="s">
        <v>16</v>
      </c>
      <c r="L254" s="15" t="s">
        <v>17</v>
      </c>
      <c r="M254" s="15" t="s">
        <v>17</v>
      </c>
    </row>
    <row r="255" spans="2:13" x14ac:dyDescent="0.3">
      <c r="B255" s="15">
        <v>2023</v>
      </c>
      <c r="C255" s="15" t="s">
        <v>37</v>
      </c>
      <c r="D255" s="15">
        <v>1</v>
      </c>
      <c r="E255" s="16">
        <v>45169</v>
      </c>
      <c r="F255" s="16" t="str">
        <f t="shared" si="3"/>
        <v>31</v>
      </c>
      <c r="G255" s="16" t="s">
        <v>103</v>
      </c>
      <c r="H255" s="15" t="s">
        <v>29</v>
      </c>
      <c r="I255" s="15">
        <v>-55000</v>
      </c>
      <c r="J255" s="15" t="s">
        <v>20</v>
      </c>
      <c r="K255" s="15" t="s">
        <v>16</v>
      </c>
      <c r="L255" s="15" t="s">
        <v>17</v>
      </c>
      <c r="M255" s="15" t="s">
        <v>17</v>
      </c>
    </row>
    <row r="256" spans="2:13" x14ac:dyDescent="0.3">
      <c r="B256" s="15">
        <v>2023</v>
      </c>
      <c r="C256" s="15" t="s">
        <v>37</v>
      </c>
      <c r="D256" s="15">
        <v>1</v>
      </c>
      <c r="E256" s="16">
        <v>45169</v>
      </c>
      <c r="F256" s="16" t="str">
        <f t="shared" si="3"/>
        <v>31</v>
      </c>
      <c r="G256" s="16" t="s">
        <v>103</v>
      </c>
      <c r="H256" s="15" t="s">
        <v>29</v>
      </c>
      <c r="I256" s="15">
        <v>-10000</v>
      </c>
      <c r="J256" s="15" t="s">
        <v>21</v>
      </c>
      <c r="K256" s="15" t="s">
        <v>16</v>
      </c>
      <c r="L256" s="15" t="s">
        <v>17</v>
      </c>
      <c r="M256" s="15" t="s">
        <v>17</v>
      </c>
    </row>
    <row r="257" spans="2:13" x14ac:dyDescent="0.3">
      <c r="B257" s="15">
        <v>2023</v>
      </c>
      <c r="C257" s="15" t="s">
        <v>37</v>
      </c>
      <c r="D257" s="15">
        <v>1</v>
      </c>
      <c r="E257" s="16">
        <v>45169</v>
      </c>
      <c r="F257" s="16" t="str">
        <f t="shared" si="3"/>
        <v>31</v>
      </c>
      <c r="G257" s="16" t="s">
        <v>103</v>
      </c>
      <c r="H257" s="15" t="s">
        <v>29</v>
      </c>
      <c r="I257" s="15">
        <v>-3600</v>
      </c>
      <c r="J257" s="15" t="s">
        <v>22</v>
      </c>
      <c r="K257" s="15" t="s">
        <v>16</v>
      </c>
      <c r="L257" s="15" t="s">
        <v>17</v>
      </c>
      <c r="M257" s="15" t="s">
        <v>17</v>
      </c>
    </row>
    <row r="258" spans="2:13" x14ac:dyDescent="0.3">
      <c r="B258" s="15">
        <v>2023</v>
      </c>
      <c r="C258" s="15" t="s">
        <v>37</v>
      </c>
      <c r="D258" s="15">
        <v>1</v>
      </c>
      <c r="E258" s="16">
        <v>45169</v>
      </c>
      <c r="F258" s="16" t="str">
        <f t="shared" si="3"/>
        <v>31</v>
      </c>
      <c r="G258" s="16" t="s">
        <v>103</v>
      </c>
      <c r="H258" s="15" t="s">
        <v>29</v>
      </c>
      <c r="I258" s="15">
        <v>-54000</v>
      </c>
      <c r="J258" s="15" t="s">
        <v>23</v>
      </c>
      <c r="K258" s="15" t="s">
        <v>24</v>
      </c>
      <c r="L258" s="15" t="s">
        <v>17</v>
      </c>
      <c r="M258" s="15" t="s">
        <v>17</v>
      </c>
    </row>
    <row r="259" spans="2:13" x14ac:dyDescent="0.3">
      <c r="B259" s="15">
        <v>2023</v>
      </c>
      <c r="C259" s="15" t="s">
        <v>37</v>
      </c>
      <c r="D259" s="15">
        <v>1</v>
      </c>
      <c r="E259" s="16">
        <v>45169</v>
      </c>
      <c r="F259" s="16" t="str">
        <f t="shared" si="3"/>
        <v>31</v>
      </c>
      <c r="G259" s="16" t="s">
        <v>103</v>
      </c>
      <c r="H259" s="15" t="s">
        <v>29</v>
      </c>
      <c r="I259" s="15">
        <v>-3600</v>
      </c>
      <c r="J259" s="15" t="s">
        <v>25</v>
      </c>
      <c r="K259" s="15" t="s">
        <v>24</v>
      </c>
      <c r="L259" s="15" t="s">
        <v>17</v>
      </c>
      <c r="M259" s="15" t="s">
        <v>17</v>
      </c>
    </row>
    <row r="260" spans="2:13" x14ac:dyDescent="0.3">
      <c r="B260" s="15">
        <v>2023</v>
      </c>
      <c r="C260" s="15" t="s">
        <v>37</v>
      </c>
      <c r="D260" s="15">
        <v>1</v>
      </c>
      <c r="E260" s="16">
        <v>45169</v>
      </c>
      <c r="F260" s="16" t="str">
        <f t="shared" si="3"/>
        <v>31</v>
      </c>
      <c r="G260" s="16" t="s">
        <v>103</v>
      </c>
      <c r="H260" s="15" t="s">
        <v>29</v>
      </c>
      <c r="I260" s="15">
        <v>-9000</v>
      </c>
      <c r="J260" s="15" t="s">
        <v>26</v>
      </c>
      <c r="K260" s="15" t="s">
        <v>24</v>
      </c>
      <c r="L260" s="15" t="s">
        <v>17</v>
      </c>
      <c r="M260" s="15" t="s">
        <v>17</v>
      </c>
    </row>
    <row r="261" spans="2:13" x14ac:dyDescent="0.3">
      <c r="B261" s="15">
        <v>2023</v>
      </c>
      <c r="C261" s="15" t="s">
        <v>37</v>
      </c>
      <c r="D261" s="15">
        <v>1</v>
      </c>
      <c r="E261" s="16">
        <v>45169</v>
      </c>
      <c r="F261" s="16" t="str">
        <f t="shared" si="3"/>
        <v>31</v>
      </c>
      <c r="G261" s="16" t="s">
        <v>103</v>
      </c>
      <c r="H261" s="15" t="s">
        <v>29</v>
      </c>
      <c r="I261" s="15">
        <v>-10800</v>
      </c>
      <c r="J261" s="15" t="s">
        <v>11</v>
      </c>
      <c r="K261" s="15" t="s">
        <v>24</v>
      </c>
      <c r="L261" s="15" t="s">
        <v>17</v>
      </c>
      <c r="M261" s="15" t="s">
        <v>17</v>
      </c>
    </row>
    <row r="262" spans="2:13" x14ac:dyDescent="0.3">
      <c r="B262" s="15">
        <v>2023</v>
      </c>
      <c r="C262" s="15" t="s">
        <v>37</v>
      </c>
      <c r="D262" s="15">
        <v>1</v>
      </c>
      <c r="E262" s="16">
        <v>45169</v>
      </c>
      <c r="F262" s="16" t="str">
        <f t="shared" ref="F262:F325" si="4">TEXT(E262,"DD")</f>
        <v>31</v>
      </c>
      <c r="G262" s="16" t="s">
        <v>103</v>
      </c>
      <c r="H262" s="15" t="s">
        <v>29</v>
      </c>
      <c r="I262" s="15">
        <v>-200000</v>
      </c>
      <c r="J262" s="15" t="s">
        <v>27</v>
      </c>
      <c r="K262" s="15" t="s">
        <v>24</v>
      </c>
      <c r="L262" s="15" t="s">
        <v>17</v>
      </c>
      <c r="M262" s="15" t="s">
        <v>17</v>
      </c>
    </row>
    <row r="263" spans="2:13" x14ac:dyDescent="0.3">
      <c r="B263" s="15">
        <v>2023</v>
      </c>
      <c r="C263" s="15" t="s">
        <v>37</v>
      </c>
      <c r="D263" s="15">
        <v>1</v>
      </c>
      <c r="E263" s="16">
        <v>45169</v>
      </c>
      <c r="F263" s="16" t="str">
        <f t="shared" si="4"/>
        <v>31</v>
      </c>
      <c r="G263" s="16" t="s">
        <v>103</v>
      </c>
      <c r="H263" s="15" t="s">
        <v>29</v>
      </c>
      <c r="I263" s="15">
        <v>-12600</v>
      </c>
      <c r="J263" s="15" t="s">
        <v>22</v>
      </c>
      <c r="K263" s="15" t="s">
        <v>24</v>
      </c>
      <c r="L263" s="15" t="s">
        <v>17</v>
      </c>
      <c r="M263" s="15" t="s">
        <v>17</v>
      </c>
    </row>
    <row r="264" spans="2:13" x14ac:dyDescent="0.3">
      <c r="B264" s="15">
        <v>2023</v>
      </c>
      <c r="C264" s="15" t="s">
        <v>37</v>
      </c>
      <c r="D264" s="15">
        <v>1</v>
      </c>
      <c r="E264" s="16">
        <v>45169</v>
      </c>
      <c r="F264" s="16" t="str">
        <f t="shared" si="4"/>
        <v>31</v>
      </c>
      <c r="G264" s="16" t="s">
        <v>103</v>
      </c>
      <c r="H264" s="15" t="s">
        <v>29</v>
      </c>
      <c r="I264" s="15">
        <v>-23800</v>
      </c>
      <c r="J264" s="15" t="s">
        <v>28</v>
      </c>
      <c r="K264" s="15" t="s">
        <v>28</v>
      </c>
      <c r="L264" s="15" t="s">
        <v>17</v>
      </c>
      <c r="M264" s="15" t="s">
        <v>17</v>
      </c>
    </row>
    <row r="265" spans="2:13" x14ac:dyDescent="0.3">
      <c r="B265" s="15">
        <v>2023</v>
      </c>
      <c r="C265" s="15" t="s">
        <v>38</v>
      </c>
      <c r="D265" s="15">
        <v>1</v>
      </c>
      <c r="E265" s="16">
        <v>45199</v>
      </c>
      <c r="F265" s="16" t="str">
        <f t="shared" si="4"/>
        <v>30</v>
      </c>
      <c r="G265" s="16" t="s">
        <v>104</v>
      </c>
      <c r="H265" s="15" t="s">
        <v>29</v>
      </c>
      <c r="I265" s="15">
        <v>-36000</v>
      </c>
      <c r="J265" s="15" t="s">
        <v>15</v>
      </c>
      <c r="K265" s="15" t="s">
        <v>16</v>
      </c>
      <c r="L265" s="15" t="s">
        <v>17</v>
      </c>
      <c r="M265" s="15" t="s">
        <v>17</v>
      </c>
    </row>
    <row r="266" spans="2:13" x14ac:dyDescent="0.3">
      <c r="B266" s="15">
        <v>2023</v>
      </c>
      <c r="C266" s="15" t="s">
        <v>38</v>
      </c>
      <c r="D266" s="15">
        <v>1</v>
      </c>
      <c r="E266" s="16">
        <v>45199</v>
      </c>
      <c r="F266" s="16" t="str">
        <f t="shared" si="4"/>
        <v>30</v>
      </c>
      <c r="G266" s="16" t="s">
        <v>104</v>
      </c>
      <c r="H266" s="15" t="s">
        <v>29</v>
      </c>
      <c r="I266" s="15">
        <v>-68400</v>
      </c>
      <c r="J266" s="15" t="s">
        <v>18</v>
      </c>
      <c r="K266" s="15" t="s">
        <v>16</v>
      </c>
      <c r="L266" s="15" t="s">
        <v>17</v>
      </c>
      <c r="M266" s="15" t="s">
        <v>17</v>
      </c>
    </row>
    <row r="267" spans="2:13" x14ac:dyDescent="0.3">
      <c r="B267" s="15">
        <v>2023</v>
      </c>
      <c r="C267" s="15" t="s">
        <v>38</v>
      </c>
      <c r="D267" s="15">
        <v>1</v>
      </c>
      <c r="E267" s="16">
        <v>45199</v>
      </c>
      <c r="F267" s="16" t="str">
        <f t="shared" si="4"/>
        <v>30</v>
      </c>
      <c r="G267" s="16" t="s">
        <v>104</v>
      </c>
      <c r="H267" s="15" t="s">
        <v>29</v>
      </c>
      <c r="I267" s="15">
        <v>-20000</v>
      </c>
      <c r="J267" s="15" t="s">
        <v>19</v>
      </c>
      <c r="K267" s="15" t="s">
        <v>16</v>
      </c>
      <c r="L267" s="15" t="s">
        <v>17</v>
      </c>
      <c r="M267" s="15" t="s">
        <v>17</v>
      </c>
    </row>
    <row r="268" spans="2:13" x14ac:dyDescent="0.3">
      <c r="B268" s="15">
        <v>2023</v>
      </c>
      <c r="C268" s="15" t="s">
        <v>38</v>
      </c>
      <c r="D268" s="15">
        <v>1</v>
      </c>
      <c r="E268" s="16">
        <v>45199</v>
      </c>
      <c r="F268" s="16" t="str">
        <f t="shared" si="4"/>
        <v>30</v>
      </c>
      <c r="G268" s="16" t="s">
        <v>104</v>
      </c>
      <c r="H268" s="15" t="s">
        <v>29</v>
      </c>
      <c r="I268" s="15">
        <v>-70000</v>
      </c>
      <c r="J268" s="15" t="s">
        <v>20</v>
      </c>
      <c r="K268" s="15" t="s">
        <v>16</v>
      </c>
      <c r="L268" s="15" t="s">
        <v>17</v>
      </c>
      <c r="M268" s="15" t="s">
        <v>17</v>
      </c>
    </row>
    <row r="269" spans="2:13" x14ac:dyDescent="0.3">
      <c r="B269" s="15">
        <v>2023</v>
      </c>
      <c r="C269" s="15" t="s">
        <v>38</v>
      </c>
      <c r="D269" s="15">
        <v>1</v>
      </c>
      <c r="E269" s="16">
        <v>45199</v>
      </c>
      <c r="F269" s="16" t="str">
        <f t="shared" si="4"/>
        <v>30</v>
      </c>
      <c r="G269" s="16" t="s">
        <v>104</v>
      </c>
      <c r="H269" s="15" t="s">
        <v>29</v>
      </c>
      <c r="I269" s="15">
        <v>-10000</v>
      </c>
      <c r="J269" s="15" t="s">
        <v>21</v>
      </c>
      <c r="K269" s="15" t="s">
        <v>16</v>
      </c>
      <c r="L269" s="15" t="s">
        <v>17</v>
      </c>
      <c r="M269" s="15" t="s">
        <v>17</v>
      </c>
    </row>
    <row r="270" spans="2:13" x14ac:dyDescent="0.3">
      <c r="B270" s="15">
        <v>2023</v>
      </c>
      <c r="C270" s="15" t="s">
        <v>38</v>
      </c>
      <c r="D270" s="15">
        <v>1</v>
      </c>
      <c r="E270" s="16">
        <v>45199</v>
      </c>
      <c r="F270" s="16" t="str">
        <f t="shared" si="4"/>
        <v>30</v>
      </c>
      <c r="G270" s="16" t="s">
        <v>104</v>
      </c>
      <c r="H270" s="15" t="s">
        <v>29</v>
      </c>
      <c r="I270" s="15">
        <v>-5400</v>
      </c>
      <c r="J270" s="15" t="s">
        <v>22</v>
      </c>
      <c r="K270" s="15" t="s">
        <v>16</v>
      </c>
      <c r="L270" s="15" t="s">
        <v>17</v>
      </c>
      <c r="M270" s="15" t="s">
        <v>17</v>
      </c>
    </row>
    <row r="271" spans="2:13" x14ac:dyDescent="0.3">
      <c r="B271" s="15">
        <v>2023</v>
      </c>
      <c r="C271" s="15" t="s">
        <v>38</v>
      </c>
      <c r="D271" s="15">
        <v>1</v>
      </c>
      <c r="E271" s="16">
        <v>45199</v>
      </c>
      <c r="F271" s="16" t="str">
        <f t="shared" si="4"/>
        <v>30</v>
      </c>
      <c r="G271" s="16" t="s">
        <v>104</v>
      </c>
      <c r="H271" s="15" t="s">
        <v>29</v>
      </c>
      <c r="I271" s="15">
        <v>-25000</v>
      </c>
      <c r="J271" s="15" t="s">
        <v>23</v>
      </c>
      <c r="K271" s="15" t="s">
        <v>24</v>
      </c>
      <c r="L271" s="15" t="s">
        <v>17</v>
      </c>
      <c r="M271" s="15" t="s">
        <v>17</v>
      </c>
    </row>
    <row r="272" spans="2:13" x14ac:dyDescent="0.3">
      <c r="B272" s="15">
        <v>2023</v>
      </c>
      <c r="C272" s="15" t="s">
        <v>38</v>
      </c>
      <c r="D272" s="15">
        <v>1</v>
      </c>
      <c r="E272" s="16">
        <v>45199</v>
      </c>
      <c r="F272" s="16" t="str">
        <f t="shared" si="4"/>
        <v>30</v>
      </c>
      <c r="G272" s="16" t="s">
        <v>104</v>
      </c>
      <c r="H272" s="15" t="s">
        <v>29</v>
      </c>
      <c r="I272" s="15">
        <v>-3600</v>
      </c>
      <c r="J272" s="15" t="s">
        <v>25</v>
      </c>
      <c r="K272" s="15" t="s">
        <v>24</v>
      </c>
      <c r="L272" s="15" t="s">
        <v>17</v>
      </c>
      <c r="M272" s="15" t="s">
        <v>17</v>
      </c>
    </row>
    <row r="273" spans="2:13" x14ac:dyDescent="0.3">
      <c r="B273" s="15">
        <v>2023</v>
      </c>
      <c r="C273" s="15" t="s">
        <v>38</v>
      </c>
      <c r="D273" s="15">
        <v>1</v>
      </c>
      <c r="E273" s="16">
        <v>45199</v>
      </c>
      <c r="F273" s="16" t="str">
        <f t="shared" si="4"/>
        <v>30</v>
      </c>
      <c r="G273" s="16" t="s">
        <v>104</v>
      </c>
      <c r="H273" s="15" t="s">
        <v>29</v>
      </c>
      <c r="I273" s="15">
        <v>-10000</v>
      </c>
      <c r="J273" s="15" t="s">
        <v>26</v>
      </c>
      <c r="K273" s="15" t="s">
        <v>24</v>
      </c>
      <c r="L273" s="15" t="s">
        <v>17</v>
      </c>
      <c r="M273" s="15" t="s">
        <v>17</v>
      </c>
    </row>
    <row r="274" spans="2:13" x14ac:dyDescent="0.3">
      <c r="B274" s="15">
        <v>2023</v>
      </c>
      <c r="C274" s="15" t="s">
        <v>38</v>
      </c>
      <c r="D274" s="15">
        <v>1</v>
      </c>
      <c r="E274" s="16">
        <v>45199</v>
      </c>
      <c r="F274" s="16" t="str">
        <f t="shared" si="4"/>
        <v>30</v>
      </c>
      <c r="G274" s="16" t="s">
        <v>104</v>
      </c>
      <c r="H274" s="15" t="s">
        <v>29</v>
      </c>
      <c r="I274" s="15">
        <v>-30000</v>
      </c>
      <c r="J274" s="15" t="s">
        <v>11</v>
      </c>
      <c r="K274" s="15" t="s">
        <v>24</v>
      </c>
      <c r="L274" s="15" t="s">
        <v>17</v>
      </c>
      <c r="M274" s="15" t="s">
        <v>17</v>
      </c>
    </row>
    <row r="275" spans="2:13" x14ac:dyDescent="0.3">
      <c r="B275" s="15">
        <v>2023</v>
      </c>
      <c r="C275" s="15" t="s">
        <v>38</v>
      </c>
      <c r="D275" s="15">
        <v>1</v>
      </c>
      <c r="E275" s="16">
        <v>45199</v>
      </c>
      <c r="F275" s="16" t="str">
        <f t="shared" si="4"/>
        <v>30</v>
      </c>
      <c r="G275" s="16" t="s">
        <v>104</v>
      </c>
      <c r="H275" s="15" t="s">
        <v>29</v>
      </c>
      <c r="I275" s="15">
        <v>-200000</v>
      </c>
      <c r="J275" s="15" t="s">
        <v>27</v>
      </c>
      <c r="K275" s="15" t="s">
        <v>24</v>
      </c>
      <c r="L275" s="15" t="s">
        <v>17</v>
      </c>
      <c r="M275" s="15" t="s">
        <v>17</v>
      </c>
    </row>
    <row r="276" spans="2:13" x14ac:dyDescent="0.3">
      <c r="B276" s="15">
        <v>2023</v>
      </c>
      <c r="C276" s="15" t="s">
        <v>38</v>
      </c>
      <c r="D276" s="15">
        <v>1</v>
      </c>
      <c r="E276" s="16">
        <v>45199</v>
      </c>
      <c r="F276" s="16" t="str">
        <f t="shared" si="4"/>
        <v>30</v>
      </c>
      <c r="G276" s="16" t="s">
        <v>104</v>
      </c>
      <c r="H276" s="15" t="s">
        <v>29</v>
      </c>
      <c r="I276" s="15">
        <v>-12600</v>
      </c>
      <c r="J276" s="15" t="s">
        <v>22</v>
      </c>
      <c r="K276" s="15" t="s">
        <v>24</v>
      </c>
      <c r="L276" s="15" t="s">
        <v>17</v>
      </c>
      <c r="M276" s="15" t="s">
        <v>17</v>
      </c>
    </row>
    <row r="277" spans="2:13" x14ac:dyDescent="0.3">
      <c r="B277" s="15">
        <v>2023</v>
      </c>
      <c r="C277" s="15" t="s">
        <v>38</v>
      </c>
      <c r="D277" s="15">
        <v>1</v>
      </c>
      <c r="E277" s="16">
        <v>45199</v>
      </c>
      <c r="F277" s="16" t="str">
        <f t="shared" si="4"/>
        <v>30</v>
      </c>
      <c r="G277" s="16" t="s">
        <v>104</v>
      </c>
      <c r="H277" s="15" t="s">
        <v>29</v>
      </c>
      <c r="I277" s="15">
        <v>-15000</v>
      </c>
      <c r="J277" s="15" t="s">
        <v>28</v>
      </c>
      <c r="K277" s="15" t="s">
        <v>28</v>
      </c>
      <c r="L277" s="15" t="s">
        <v>17</v>
      </c>
      <c r="M277" s="15" t="s">
        <v>17</v>
      </c>
    </row>
    <row r="278" spans="2:13" x14ac:dyDescent="0.3">
      <c r="B278" s="15">
        <v>2023</v>
      </c>
      <c r="C278" s="15" t="s">
        <v>39</v>
      </c>
      <c r="D278" s="15">
        <v>1</v>
      </c>
      <c r="E278" s="16">
        <v>45230</v>
      </c>
      <c r="F278" s="16" t="str">
        <f t="shared" si="4"/>
        <v>31</v>
      </c>
      <c r="G278" s="16" t="s">
        <v>98</v>
      </c>
      <c r="H278" s="15" t="s">
        <v>29</v>
      </c>
      <c r="I278" s="15">
        <v>-36000</v>
      </c>
      <c r="J278" s="15" t="s">
        <v>15</v>
      </c>
      <c r="K278" s="15" t="s">
        <v>16</v>
      </c>
      <c r="L278" s="15" t="s">
        <v>17</v>
      </c>
      <c r="M278" s="15" t="s">
        <v>17</v>
      </c>
    </row>
    <row r="279" spans="2:13" x14ac:dyDescent="0.3">
      <c r="B279" s="15">
        <v>2023</v>
      </c>
      <c r="C279" s="15" t="s">
        <v>39</v>
      </c>
      <c r="D279" s="15">
        <v>1</v>
      </c>
      <c r="E279" s="16">
        <v>45230</v>
      </c>
      <c r="F279" s="16" t="str">
        <f t="shared" si="4"/>
        <v>31</v>
      </c>
      <c r="G279" s="16" t="s">
        <v>98</v>
      </c>
      <c r="H279" s="15" t="s">
        <v>29</v>
      </c>
      <c r="I279" s="15">
        <v>-72000</v>
      </c>
      <c r="J279" s="15" t="s">
        <v>18</v>
      </c>
      <c r="K279" s="15" t="s">
        <v>16</v>
      </c>
      <c r="L279" s="15" t="s">
        <v>17</v>
      </c>
      <c r="M279" s="15" t="s">
        <v>17</v>
      </c>
    </row>
    <row r="280" spans="2:13" x14ac:dyDescent="0.3">
      <c r="B280" s="15">
        <v>2023</v>
      </c>
      <c r="C280" s="15" t="s">
        <v>39</v>
      </c>
      <c r="D280" s="15">
        <v>1</v>
      </c>
      <c r="E280" s="16">
        <v>45230</v>
      </c>
      <c r="F280" s="16" t="str">
        <f t="shared" si="4"/>
        <v>31</v>
      </c>
      <c r="G280" s="16" t="s">
        <v>98</v>
      </c>
      <c r="H280" s="15" t="s">
        <v>29</v>
      </c>
      <c r="I280" s="15">
        <v>-20000</v>
      </c>
      <c r="J280" s="15" t="s">
        <v>19</v>
      </c>
      <c r="K280" s="15" t="s">
        <v>16</v>
      </c>
      <c r="L280" s="15" t="s">
        <v>17</v>
      </c>
      <c r="M280" s="15" t="s">
        <v>17</v>
      </c>
    </row>
    <row r="281" spans="2:13" x14ac:dyDescent="0.3">
      <c r="B281" s="15">
        <v>2023</v>
      </c>
      <c r="C281" s="15" t="s">
        <v>39</v>
      </c>
      <c r="D281" s="15">
        <v>1</v>
      </c>
      <c r="E281" s="16">
        <v>45230</v>
      </c>
      <c r="F281" s="16" t="str">
        <f t="shared" si="4"/>
        <v>31</v>
      </c>
      <c r="G281" s="16" t="s">
        <v>98</v>
      </c>
      <c r="H281" s="15" t="s">
        <v>29</v>
      </c>
      <c r="I281" s="15">
        <v>-70000</v>
      </c>
      <c r="J281" s="15" t="s">
        <v>20</v>
      </c>
      <c r="K281" s="15" t="s">
        <v>16</v>
      </c>
      <c r="L281" s="15" t="s">
        <v>17</v>
      </c>
      <c r="M281" s="15" t="s">
        <v>17</v>
      </c>
    </row>
    <row r="282" spans="2:13" x14ac:dyDescent="0.3">
      <c r="B282" s="15">
        <v>2023</v>
      </c>
      <c r="C282" s="15" t="s">
        <v>39</v>
      </c>
      <c r="D282" s="15">
        <v>1</v>
      </c>
      <c r="E282" s="16">
        <v>45230</v>
      </c>
      <c r="F282" s="16" t="str">
        <f t="shared" si="4"/>
        <v>31</v>
      </c>
      <c r="G282" s="16" t="s">
        <v>98</v>
      </c>
      <c r="H282" s="15" t="s">
        <v>29</v>
      </c>
      <c r="I282" s="15">
        <v>-10000</v>
      </c>
      <c r="J282" s="15" t="s">
        <v>21</v>
      </c>
      <c r="K282" s="15" t="s">
        <v>16</v>
      </c>
      <c r="L282" s="15" t="s">
        <v>17</v>
      </c>
      <c r="M282" s="15" t="s">
        <v>17</v>
      </c>
    </row>
    <row r="283" spans="2:13" x14ac:dyDescent="0.3">
      <c r="B283" s="15">
        <v>2023</v>
      </c>
      <c r="C283" s="15" t="s">
        <v>39</v>
      </c>
      <c r="D283" s="15">
        <v>1</v>
      </c>
      <c r="E283" s="16">
        <v>45230</v>
      </c>
      <c r="F283" s="16" t="str">
        <f t="shared" si="4"/>
        <v>31</v>
      </c>
      <c r="G283" s="16" t="s">
        <v>98</v>
      </c>
      <c r="H283" s="15" t="s">
        <v>29</v>
      </c>
      <c r="I283" s="15">
        <v>-3600</v>
      </c>
      <c r="J283" s="15" t="s">
        <v>22</v>
      </c>
      <c r="K283" s="15" t="s">
        <v>16</v>
      </c>
      <c r="L283" s="15" t="s">
        <v>17</v>
      </c>
      <c r="M283" s="15" t="s">
        <v>17</v>
      </c>
    </row>
    <row r="284" spans="2:13" x14ac:dyDescent="0.3">
      <c r="B284" s="15">
        <v>2023</v>
      </c>
      <c r="C284" s="15" t="s">
        <v>39</v>
      </c>
      <c r="D284" s="15">
        <v>1</v>
      </c>
      <c r="E284" s="16">
        <v>45230</v>
      </c>
      <c r="F284" s="16" t="str">
        <f t="shared" si="4"/>
        <v>31</v>
      </c>
      <c r="G284" s="16" t="s">
        <v>98</v>
      </c>
      <c r="H284" s="15" t="s">
        <v>29</v>
      </c>
      <c r="I284" s="15">
        <v>-25000</v>
      </c>
      <c r="J284" s="15" t="s">
        <v>23</v>
      </c>
      <c r="K284" s="15" t="s">
        <v>24</v>
      </c>
      <c r="L284" s="15" t="s">
        <v>17</v>
      </c>
      <c r="M284" s="15" t="s">
        <v>17</v>
      </c>
    </row>
    <row r="285" spans="2:13" x14ac:dyDescent="0.3">
      <c r="B285" s="15">
        <v>2023</v>
      </c>
      <c r="C285" s="15" t="s">
        <v>39</v>
      </c>
      <c r="D285" s="15">
        <v>1</v>
      </c>
      <c r="E285" s="16">
        <v>45230</v>
      </c>
      <c r="F285" s="16" t="str">
        <f t="shared" si="4"/>
        <v>31</v>
      </c>
      <c r="G285" s="16" t="s">
        <v>98</v>
      </c>
      <c r="H285" s="15" t="s">
        <v>29</v>
      </c>
      <c r="I285" s="15">
        <v>-3600</v>
      </c>
      <c r="J285" s="15" t="s">
        <v>25</v>
      </c>
      <c r="K285" s="15" t="s">
        <v>24</v>
      </c>
      <c r="L285" s="15" t="s">
        <v>17</v>
      </c>
      <c r="M285" s="15" t="s">
        <v>17</v>
      </c>
    </row>
    <row r="286" spans="2:13" x14ac:dyDescent="0.3">
      <c r="B286" s="15">
        <v>2023</v>
      </c>
      <c r="C286" s="15" t="s">
        <v>39</v>
      </c>
      <c r="D286" s="15">
        <v>1</v>
      </c>
      <c r="E286" s="16">
        <v>45230</v>
      </c>
      <c r="F286" s="16" t="str">
        <f t="shared" si="4"/>
        <v>31</v>
      </c>
      <c r="G286" s="16" t="s">
        <v>98</v>
      </c>
      <c r="H286" s="15" t="s">
        <v>29</v>
      </c>
      <c r="I286" s="15">
        <v>-10000</v>
      </c>
      <c r="J286" s="15" t="s">
        <v>26</v>
      </c>
      <c r="K286" s="15" t="s">
        <v>24</v>
      </c>
      <c r="L286" s="15" t="s">
        <v>17</v>
      </c>
      <c r="M286" s="15" t="s">
        <v>17</v>
      </c>
    </row>
    <row r="287" spans="2:13" x14ac:dyDescent="0.3">
      <c r="B287" s="15">
        <v>2023</v>
      </c>
      <c r="C287" s="15" t="s">
        <v>39</v>
      </c>
      <c r="D287" s="15">
        <v>1</v>
      </c>
      <c r="E287" s="16">
        <v>45230</v>
      </c>
      <c r="F287" s="16" t="str">
        <f t="shared" si="4"/>
        <v>31</v>
      </c>
      <c r="G287" s="16" t="s">
        <v>98</v>
      </c>
      <c r="H287" s="15" t="s">
        <v>29</v>
      </c>
      <c r="I287" s="15">
        <v>-30000</v>
      </c>
      <c r="J287" s="15" t="s">
        <v>11</v>
      </c>
      <c r="K287" s="15" t="s">
        <v>24</v>
      </c>
      <c r="L287" s="15" t="s">
        <v>17</v>
      </c>
      <c r="M287" s="15" t="s">
        <v>17</v>
      </c>
    </row>
    <row r="288" spans="2:13" x14ac:dyDescent="0.3">
      <c r="B288" s="15">
        <v>2023</v>
      </c>
      <c r="C288" s="15" t="s">
        <v>39</v>
      </c>
      <c r="D288" s="15">
        <v>1</v>
      </c>
      <c r="E288" s="16">
        <v>45230</v>
      </c>
      <c r="F288" s="16" t="str">
        <f t="shared" si="4"/>
        <v>31</v>
      </c>
      <c r="G288" s="16" t="s">
        <v>98</v>
      </c>
      <c r="H288" s="15" t="s">
        <v>29</v>
      </c>
      <c r="I288" s="15">
        <v>-200000</v>
      </c>
      <c r="J288" s="15" t="s">
        <v>27</v>
      </c>
      <c r="K288" s="15" t="s">
        <v>24</v>
      </c>
      <c r="L288" s="15" t="s">
        <v>17</v>
      </c>
      <c r="M288" s="15" t="s">
        <v>17</v>
      </c>
    </row>
    <row r="289" spans="2:13" x14ac:dyDescent="0.3">
      <c r="B289" s="15">
        <v>2023</v>
      </c>
      <c r="C289" s="15" t="s">
        <v>39</v>
      </c>
      <c r="D289" s="15">
        <v>1</v>
      </c>
      <c r="E289" s="16">
        <v>45230</v>
      </c>
      <c r="F289" s="16" t="str">
        <f t="shared" si="4"/>
        <v>31</v>
      </c>
      <c r="G289" s="16" t="s">
        <v>98</v>
      </c>
      <c r="H289" s="15" t="s">
        <v>29</v>
      </c>
      <c r="I289" s="15">
        <v>-12600</v>
      </c>
      <c r="J289" s="15" t="s">
        <v>22</v>
      </c>
      <c r="K289" s="15" t="s">
        <v>24</v>
      </c>
      <c r="L289" s="15" t="s">
        <v>17</v>
      </c>
      <c r="M289" s="15" t="s">
        <v>17</v>
      </c>
    </row>
    <row r="290" spans="2:13" x14ac:dyDescent="0.3">
      <c r="B290" s="15">
        <v>2023</v>
      </c>
      <c r="C290" s="15" t="s">
        <v>39</v>
      </c>
      <c r="D290" s="15">
        <v>1</v>
      </c>
      <c r="E290" s="16">
        <v>45230</v>
      </c>
      <c r="F290" s="16" t="str">
        <f t="shared" si="4"/>
        <v>31</v>
      </c>
      <c r="G290" s="16" t="s">
        <v>98</v>
      </c>
      <c r="H290" s="15" t="s">
        <v>29</v>
      </c>
      <c r="I290" s="15">
        <v>-34300</v>
      </c>
      <c r="J290" s="15" t="s">
        <v>28</v>
      </c>
      <c r="K290" s="15" t="s">
        <v>28</v>
      </c>
      <c r="L290" s="15" t="s">
        <v>17</v>
      </c>
      <c r="M290" s="15" t="s">
        <v>17</v>
      </c>
    </row>
    <row r="291" spans="2:13" x14ac:dyDescent="0.3">
      <c r="B291" s="15">
        <v>2023</v>
      </c>
      <c r="C291" s="15" t="s">
        <v>40</v>
      </c>
      <c r="D291" s="15">
        <v>1</v>
      </c>
      <c r="E291" s="16">
        <v>45260</v>
      </c>
      <c r="F291" s="16" t="str">
        <f t="shared" si="4"/>
        <v>30</v>
      </c>
      <c r="G291" s="16" t="s">
        <v>103</v>
      </c>
      <c r="H291" s="15" t="s">
        <v>29</v>
      </c>
      <c r="I291" s="15">
        <v>-36000</v>
      </c>
      <c r="J291" s="15" t="s">
        <v>15</v>
      </c>
      <c r="K291" s="15" t="s">
        <v>16</v>
      </c>
      <c r="L291" s="15" t="s">
        <v>17</v>
      </c>
      <c r="M291" s="15" t="s">
        <v>17</v>
      </c>
    </row>
    <row r="292" spans="2:13" x14ac:dyDescent="0.3">
      <c r="B292" s="15">
        <v>2023</v>
      </c>
      <c r="C292" s="15" t="s">
        <v>40</v>
      </c>
      <c r="D292" s="15">
        <v>1</v>
      </c>
      <c r="E292" s="16">
        <v>45260</v>
      </c>
      <c r="F292" s="16" t="str">
        <f t="shared" si="4"/>
        <v>30</v>
      </c>
      <c r="G292" s="16" t="s">
        <v>103</v>
      </c>
      <c r="H292" s="15" t="s">
        <v>29</v>
      </c>
      <c r="I292" s="15">
        <v>-72000</v>
      </c>
      <c r="J292" s="15" t="s">
        <v>18</v>
      </c>
      <c r="K292" s="15" t="s">
        <v>16</v>
      </c>
      <c r="L292" s="15" t="s">
        <v>17</v>
      </c>
      <c r="M292" s="15" t="s">
        <v>17</v>
      </c>
    </row>
    <row r="293" spans="2:13" x14ac:dyDescent="0.3">
      <c r="B293" s="15">
        <v>2023</v>
      </c>
      <c r="C293" s="15" t="s">
        <v>40</v>
      </c>
      <c r="D293" s="15">
        <v>1</v>
      </c>
      <c r="E293" s="16">
        <v>45260</v>
      </c>
      <c r="F293" s="16" t="str">
        <f t="shared" si="4"/>
        <v>30</v>
      </c>
      <c r="G293" s="16" t="s">
        <v>103</v>
      </c>
      <c r="H293" s="15" t="s">
        <v>29</v>
      </c>
      <c r="I293" s="15">
        <v>-30000</v>
      </c>
      <c r="J293" s="15" t="s">
        <v>19</v>
      </c>
      <c r="K293" s="15" t="s">
        <v>16</v>
      </c>
      <c r="L293" s="15" t="s">
        <v>17</v>
      </c>
      <c r="M293" s="15" t="s">
        <v>17</v>
      </c>
    </row>
    <row r="294" spans="2:13" x14ac:dyDescent="0.3">
      <c r="B294" s="15">
        <v>2023</v>
      </c>
      <c r="C294" s="15" t="s">
        <v>40</v>
      </c>
      <c r="D294" s="15">
        <v>1</v>
      </c>
      <c r="E294" s="16">
        <v>45260</v>
      </c>
      <c r="F294" s="16" t="str">
        <f t="shared" si="4"/>
        <v>30</v>
      </c>
      <c r="G294" s="16" t="s">
        <v>103</v>
      </c>
      <c r="H294" s="15" t="s">
        <v>29</v>
      </c>
      <c r="I294" s="15">
        <v>-70000</v>
      </c>
      <c r="J294" s="15" t="s">
        <v>20</v>
      </c>
      <c r="K294" s="15" t="s">
        <v>16</v>
      </c>
      <c r="L294" s="15" t="s">
        <v>17</v>
      </c>
      <c r="M294" s="15" t="s">
        <v>17</v>
      </c>
    </row>
    <row r="295" spans="2:13" x14ac:dyDescent="0.3">
      <c r="B295" s="15">
        <v>2023</v>
      </c>
      <c r="C295" s="15" t="s">
        <v>40</v>
      </c>
      <c r="D295" s="15">
        <v>1</v>
      </c>
      <c r="E295" s="16">
        <v>45260</v>
      </c>
      <c r="F295" s="16" t="str">
        <f t="shared" si="4"/>
        <v>30</v>
      </c>
      <c r="G295" s="16" t="s">
        <v>103</v>
      </c>
      <c r="H295" s="15" t="s">
        <v>29</v>
      </c>
      <c r="I295" s="15">
        <v>-10000</v>
      </c>
      <c r="J295" s="15" t="s">
        <v>21</v>
      </c>
      <c r="K295" s="15" t="s">
        <v>16</v>
      </c>
      <c r="L295" s="15" t="s">
        <v>17</v>
      </c>
      <c r="M295" s="15" t="s">
        <v>17</v>
      </c>
    </row>
    <row r="296" spans="2:13" x14ac:dyDescent="0.3">
      <c r="B296" s="15">
        <v>2023</v>
      </c>
      <c r="C296" s="15" t="s">
        <v>40</v>
      </c>
      <c r="D296" s="15">
        <v>1</v>
      </c>
      <c r="E296" s="16">
        <v>45260</v>
      </c>
      <c r="F296" s="16" t="str">
        <f t="shared" si="4"/>
        <v>30</v>
      </c>
      <c r="G296" s="16" t="s">
        <v>103</v>
      </c>
      <c r="H296" s="15" t="s">
        <v>29</v>
      </c>
      <c r="I296" s="15">
        <v>-7200</v>
      </c>
      <c r="J296" s="15" t="s">
        <v>22</v>
      </c>
      <c r="K296" s="15" t="s">
        <v>16</v>
      </c>
      <c r="L296" s="15" t="s">
        <v>17</v>
      </c>
      <c r="M296" s="15" t="s">
        <v>17</v>
      </c>
    </row>
    <row r="297" spans="2:13" x14ac:dyDescent="0.3">
      <c r="B297" s="15">
        <v>2023</v>
      </c>
      <c r="C297" s="15" t="s">
        <v>40</v>
      </c>
      <c r="D297" s="15">
        <v>1</v>
      </c>
      <c r="E297" s="16">
        <v>45260</v>
      </c>
      <c r="F297" s="16" t="str">
        <f t="shared" si="4"/>
        <v>30</v>
      </c>
      <c r="G297" s="16" t="s">
        <v>103</v>
      </c>
      <c r="H297" s="15" t="s">
        <v>29</v>
      </c>
      <c r="I297" s="15">
        <v>-25000</v>
      </c>
      <c r="J297" s="15" t="s">
        <v>23</v>
      </c>
      <c r="K297" s="15" t="s">
        <v>24</v>
      </c>
      <c r="L297" s="15" t="s">
        <v>17</v>
      </c>
      <c r="M297" s="15" t="s">
        <v>17</v>
      </c>
    </row>
    <row r="298" spans="2:13" x14ac:dyDescent="0.3">
      <c r="B298" s="15">
        <v>2023</v>
      </c>
      <c r="C298" s="15" t="s">
        <v>40</v>
      </c>
      <c r="D298" s="15">
        <v>1</v>
      </c>
      <c r="E298" s="16">
        <v>45260</v>
      </c>
      <c r="F298" s="16" t="str">
        <f t="shared" si="4"/>
        <v>30</v>
      </c>
      <c r="G298" s="16" t="s">
        <v>103</v>
      </c>
      <c r="H298" s="15" t="s">
        <v>29</v>
      </c>
      <c r="I298" s="15">
        <v>-5400</v>
      </c>
      <c r="J298" s="15" t="s">
        <v>25</v>
      </c>
      <c r="K298" s="15" t="s">
        <v>24</v>
      </c>
      <c r="L298" s="15" t="s">
        <v>17</v>
      </c>
      <c r="M298" s="15" t="s">
        <v>17</v>
      </c>
    </row>
    <row r="299" spans="2:13" x14ac:dyDescent="0.3">
      <c r="B299" s="15">
        <v>2023</v>
      </c>
      <c r="C299" s="15" t="s">
        <v>40</v>
      </c>
      <c r="D299" s="15">
        <v>1</v>
      </c>
      <c r="E299" s="16">
        <v>45260</v>
      </c>
      <c r="F299" s="16" t="str">
        <f t="shared" si="4"/>
        <v>30</v>
      </c>
      <c r="G299" s="16" t="s">
        <v>103</v>
      </c>
      <c r="H299" s="15" t="s">
        <v>29</v>
      </c>
      <c r="I299" s="15">
        <v>-12000</v>
      </c>
      <c r="J299" s="15" t="s">
        <v>26</v>
      </c>
      <c r="K299" s="15" t="s">
        <v>24</v>
      </c>
      <c r="L299" s="15" t="s">
        <v>17</v>
      </c>
      <c r="M299" s="15" t="s">
        <v>17</v>
      </c>
    </row>
    <row r="300" spans="2:13" x14ac:dyDescent="0.3">
      <c r="B300" s="15">
        <v>2023</v>
      </c>
      <c r="C300" s="15" t="s">
        <v>40</v>
      </c>
      <c r="D300" s="15">
        <v>1</v>
      </c>
      <c r="E300" s="16">
        <v>45260</v>
      </c>
      <c r="F300" s="16" t="str">
        <f t="shared" si="4"/>
        <v>30</v>
      </c>
      <c r="G300" s="16" t="s">
        <v>103</v>
      </c>
      <c r="H300" s="15" t="s">
        <v>29</v>
      </c>
      <c r="I300" s="15">
        <v>-45000</v>
      </c>
      <c r="J300" s="15" t="s">
        <v>11</v>
      </c>
      <c r="K300" s="15" t="s">
        <v>24</v>
      </c>
      <c r="L300" s="15" t="s">
        <v>17</v>
      </c>
      <c r="M300" s="15" t="s">
        <v>17</v>
      </c>
    </row>
    <row r="301" spans="2:13" x14ac:dyDescent="0.3">
      <c r="B301" s="15">
        <v>2023</v>
      </c>
      <c r="C301" s="15" t="s">
        <v>40</v>
      </c>
      <c r="D301" s="15">
        <v>1</v>
      </c>
      <c r="E301" s="16">
        <v>45260</v>
      </c>
      <c r="F301" s="16" t="str">
        <f t="shared" si="4"/>
        <v>30</v>
      </c>
      <c r="G301" s="16" t="s">
        <v>103</v>
      </c>
      <c r="H301" s="15" t="s">
        <v>29</v>
      </c>
      <c r="I301" s="15">
        <v>-200000</v>
      </c>
      <c r="J301" s="15" t="s">
        <v>27</v>
      </c>
      <c r="K301" s="15" t="s">
        <v>24</v>
      </c>
      <c r="L301" s="15" t="s">
        <v>17</v>
      </c>
      <c r="M301" s="15" t="s">
        <v>17</v>
      </c>
    </row>
    <row r="302" spans="2:13" x14ac:dyDescent="0.3">
      <c r="B302" s="15">
        <v>2023</v>
      </c>
      <c r="C302" s="15" t="s">
        <v>40</v>
      </c>
      <c r="D302" s="15">
        <v>1</v>
      </c>
      <c r="E302" s="16">
        <v>45260</v>
      </c>
      <c r="F302" s="16" t="str">
        <f t="shared" si="4"/>
        <v>30</v>
      </c>
      <c r="G302" s="16" t="s">
        <v>103</v>
      </c>
      <c r="H302" s="15" t="s">
        <v>29</v>
      </c>
      <c r="I302" s="15">
        <v>-12600</v>
      </c>
      <c r="J302" s="15" t="s">
        <v>22</v>
      </c>
      <c r="K302" s="15" t="s">
        <v>24</v>
      </c>
      <c r="L302" s="15" t="s">
        <v>17</v>
      </c>
      <c r="M302" s="15" t="s">
        <v>17</v>
      </c>
    </row>
    <row r="303" spans="2:13" x14ac:dyDescent="0.3">
      <c r="B303" s="15">
        <v>2023</v>
      </c>
      <c r="C303" s="15" t="s">
        <v>40</v>
      </c>
      <c r="D303" s="15">
        <v>1</v>
      </c>
      <c r="E303" s="16">
        <v>45260</v>
      </c>
      <c r="F303" s="16" t="str">
        <f t="shared" si="4"/>
        <v>30</v>
      </c>
      <c r="G303" s="16" t="s">
        <v>103</v>
      </c>
      <c r="H303" s="15" t="s">
        <v>29</v>
      </c>
      <c r="I303" s="15">
        <v>-25200</v>
      </c>
      <c r="J303" s="15" t="s">
        <v>28</v>
      </c>
      <c r="K303" s="15" t="s">
        <v>28</v>
      </c>
      <c r="L303" s="15" t="s">
        <v>17</v>
      </c>
      <c r="M303" s="15" t="s">
        <v>17</v>
      </c>
    </row>
    <row r="304" spans="2:13" x14ac:dyDescent="0.3">
      <c r="B304" s="15">
        <v>2023</v>
      </c>
      <c r="C304" s="15" t="s">
        <v>41</v>
      </c>
      <c r="D304" s="15">
        <v>1</v>
      </c>
      <c r="E304" s="16">
        <v>45291</v>
      </c>
      <c r="F304" s="16" t="str">
        <f t="shared" si="4"/>
        <v>31</v>
      </c>
      <c r="G304" s="16" t="s">
        <v>100</v>
      </c>
      <c r="H304" s="15" t="s">
        <v>29</v>
      </c>
      <c r="I304" s="15">
        <v>-36000</v>
      </c>
      <c r="J304" s="15" t="s">
        <v>15</v>
      </c>
      <c r="K304" s="15" t="s">
        <v>16</v>
      </c>
      <c r="L304" s="15" t="s">
        <v>17</v>
      </c>
      <c r="M304" s="15" t="s">
        <v>17</v>
      </c>
    </row>
    <row r="305" spans="2:13" x14ac:dyDescent="0.3">
      <c r="B305" s="15">
        <v>2023</v>
      </c>
      <c r="C305" s="15" t="s">
        <v>41</v>
      </c>
      <c r="D305" s="15">
        <v>1</v>
      </c>
      <c r="E305" s="16">
        <v>45291</v>
      </c>
      <c r="F305" s="16" t="str">
        <f t="shared" si="4"/>
        <v>31</v>
      </c>
      <c r="G305" s="16" t="s">
        <v>100</v>
      </c>
      <c r="H305" s="15" t="s">
        <v>29</v>
      </c>
      <c r="I305" s="15">
        <v>-72000</v>
      </c>
      <c r="J305" s="15" t="s">
        <v>18</v>
      </c>
      <c r="K305" s="15" t="s">
        <v>16</v>
      </c>
      <c r="L305" s="15" t="s">
        <v>17</v>
      </c>
      <c r="M305" s="15" t="s">
        <v>17</v>
      </c>
    </row>
    <row r="306" spans="2:13" x14ac:dyDescent="0.3">
      <c r="B306" s="15">
        <v>2023</v>
      </c>
      <c r="C306" s="15" t="s">
        <v>41</v>
      </c>
      <c r="D306" s="15">
        <v>1</v>
      </c>
      <c r="E306" s="16">
        <v>45291</v>
      </c>
      <c r="F306" s="16" t="str">
        <f t="shared" si="4"/>
        <v>31</v>
      </c>
      <c r="G306" s="16" t="s">
        <v>100</v>
      </c>
      <c r="H306" s="15" t="s">
        <v>29</v>
      </c>
      <c r="I306" s="15">
        <v>-50000</v>
      </c>
      <c r="J306" s="15" t="s">
        <v>19</v>
      </c>
      <c r="K306" s="15" t="s">
        <v>16</v>
      </c>
      <c r="L306" s="15" t="s">
        <v>17</v>
      </c>
      <c r="M306" s="15" t="s">
        <v>17</v>
      </c>
    </row>
    <row r="307" spans="2:13" x14ac:dyDescent="0.3">
      <c r="B307" s="15">
        <v>2023</v>
      </c>
      <c r="C307" s="15" t="s">
        <v>41</v>
      </c>
      <c r="D307" s="15">
        <v>1</v>
      </c>
      <c r="E307" s="16">
        <v>45291</v>
      </c>
      <c r="F307" s="16" t="str">
        <f t="shared" si="4"/>
        <v>31</v>
      </c>
      <c r="G307" s="16" t="s">
        <v>100</v>
      </c>
      <c r="H307" s="15" t="s">
        <v>29</v>
      </c>
      <c r="I307" s="15">
        <v>-70000</v>
      </c>
      <c r="J307" s="15" t="s">
        <v>20</v>
      </c>
      <c r="K307" s="15" t="s">
        <v>16</v>
      </c>
      <c r="L307" s="15" t="s">
        <v>17</v>
      </c>
      <c r="M307" s="15" t="s">
        <v>17</v>
      </c>
    </row>
    <row r="308" spans="2:13" x14ac:dyDescent="0.3">
      <c r="B308" s="15">
        <v>2023</v>
      </c>
      <c r="C308" s="15" t="s">
        <v>41</v>
      </c>
      <c r="D308" s="15">
        <v>1</v>
      </c>
      <c r="E308" s="16">
        <v>45291</v>
      </c>
      <c r="F308" s="16" t="str">
        <f t="shared" si="4"/>
        <v>31</v>
      </c>
      <c r="G308" s="16" t="s">
        <v>100</v>
      </c>
      <c r="H308" s="15" t="s">
        <v>29</v>
      </c>
      <c r="I308" s="15">
        <v>-10000</v>
      </c>
      <c r="J308" s="15" t="s">
        <v>21</v>
      </c>
      <c r="K308" s="15" t="s">
        <v>16</v>
      </c>
      <c r="L308" s="15" t="s">
        <v>17</v>
      </c>
      <c r="M308" s="15" t="s">
        <v>17</v>
      </c>
    </row>
    <row r="309" spans="2:13" x14ac:dyDescent="0.3">
      <c r="B309" s="15">
        <v>2023</v>
      </c>
      <c r="C309" s="15" t="s">
        <v>41</v>
      </c>
      <c r="D309" s="15">
        <v>1</v>
      </c>
      <c r="E309" s="16">
        <v>45291</v>
      </c>
      <c r="F309" s="16" t="str">
        <f t="shared" si="4"/>
        <v>31</v>
      </c>
      <c r="G309" s="16" t="s">
        <v>100</v>
      </c>
      <c r="H309" s="15" t="s">
        <v>29</v>
      </c>
      <c r="I309" s="15">
        <v>-14400</v>
      </c>
      <c r="J309" s="15" t="s">
        <v>22</v>
      </c>
      <c r="K309" s="15" t="s">
        <v>16</v>
      </c>
      <c r="L309" s="15" t="s">
        <v>17</v>
      </c>
      <c r="M309" s="15" t="s">
        <v>17</v>
      </c>
    </row>
    <row r="310" spans="2:13" x14ac:dyDescent="0.3">
      <c r="B310" s="15">
        <v>2023</v>
      </c>
      <c r="C310" s="15" t="s">
        <v>41</v>
      </c>
      <c r="D310" s="15">
        <v>1</v>
      </c>
      <c r="E310" s="16">
        <v>45291</v>
      </c>
      <c r="F310" s="16" t="str">
        <f t="shared" si="4"/>
        <v>31</v>
      </c>
      <c r="G310" s="16" t="s">
        <v>100</v>
      </c>
      <c r="H310" s="15" t="s">
        <v>29</v>
      </c>
      <c r="I310" s="15">
        <v>-25000</v>
      </c>
      <c r="J310" s="15" t="s">
        <v>23</v>
      </c>
      <c r="K310" s="15" t="s">
        <v>24</v>
      </c>
      <c r="L310" s="15" t="s">
        <v>17</v>
      </c>
      <c r="M310" s="15" t="s">
        <v>17</v>
      </c>
    </row>
    <row r="311" spans="2:13" x14ac:dyDescent="0.3">
      <c r="B311" s="15">
        <v>2023</v>
      </c>
      <c r="C311" s="15" t="s">
        <v>41</v>
      </c>
      <c r="D311" s="15">
        <v>1</v>
      </c>
      <c r="E311" s="16">
        <v>45291</v>
      </c>
      <c r="F311" s="16" t="str">
        <f t="shared" si="4"/>
        <v>31</v>
      </c>
      <c r="G311" s="16" t="s">
        <v>100</v>
      </c>
      <c r="H311" s="15" t="s">
        <v>29</v>
      </c>
      <c r="I311" s="15">
        <v>-6000</v>
      </c>
      <c r="J311" s="15" t="s">
        <v>25</v>
      </c>
      <c r="K311" s="15" t="s">
        <v>24</v>
      </c>
      <c r="L311" s="15" t="s">
        <v>17</v>
      </c>
      <c r="M311" s="15" t="s">
        <v>17</v>
      </c>
    </row>
    <row r="312" spans="2:13" x14ac:dyDescent="0.3">
      <c r="B312" s="15">
        <v>2023</v>
      </c>
      <c r="C312" s="15" t="s">
        <v>41</v>
      </c>
      <c r="D312" s="15">
        <v>1</v>
      </c>
      <c r="E312" s="16">
        <v>45291</v>
      </c>
      <c r="F312" s="16" t="str">
        <f t="shared" si="4"/>
        <v>31</v>
      </c>
      <c r="G312" s="16" t="s">
        <v>100</v>
      </c>
      <c r="H312" s="15" t="s">
        <v>29</v>
      </c>
      <c r="I312" s="15">
        <v>-15000</v>
      </c>
      <c r="J312" s="15" t="s">
        <v>26</v>
      </c>
      <c r="K312" s="15" t="s">
        <v>24</v>
      </c>
      <c r="L312" s="15" t="s">
        <v>17</v>
      </c>
      <c r="M312" s="15" t="s">
        <v>17</v>
      </c>
    </row>
    <row r="313" spans="2:13" x14ac:dyDescent="0.3">
      <c r="B313" s="15">
        <v>2023</v>
      </c>
      <c r="C313" s="15" t="s">
        <v>41</v>
      </c>
      <c r="D313" s="15">
        <v>1</v>
      </c>
      <c r="E313" s="16">
        <v>45291</v>
      </c>
      <c r="F313" s="16" t="str">
        <f t="shared" si="4"/>
        <v>31</v>
      </c>
      <c r="G313" s="16" t="s">
        <v>100</v>
      </c>
      <c r="H313" s="15" t="s">
        <v>29</v>
      </c>
      <c r="I313" s="15">
        <v>-50000</v>
      </c>
      <c r="J313" s="15" t="s">
        <v>11</v>
      </c>
      <c r="K313" s="15" t="s">
        <v>24</v>
      </c>
      <c r="L313" s="15" t="s">
        <v>17</v>
      </c>
      <c r="M313" s="15" t="s">
        <v>17</v>
      </c>
    </row>
    <row r="314" spans="2:13" x14ac:dyDescent="0.3">
      <c r="B314" s="15">
        <v>2023</v>
      </c>
      <c r="C314" s="15" t="s">
        <v>41</v>
      </c>
      <c r="D314" s="15">
        <v>1</v>
      </c>
      <c r="E314" s="16">
        <v>45291</v>
      </c>
      <c r="F314" s="16" t="str">
        <f t="shared" si="4"/>
        <v>31</v>
      </c>
      <c r="G314" s="16" t="s">
        <v>100</v>
      </c>
      <c r="H314" s="15" t="s">
        <v>29</v>
      </c>
      <c r="I314" s="15">
        <v>-200000</v>
      </c>
      <c r="J314" s="15" t="s">
        <v>27</v>
      </c>
      <c r="K314" s="15" t="s">
        <v>24</v>
      </c>
      <c r="L314" s="15" t="s">
        <v>17</v>
      </c>
      <c r="M314" s="15" t="s">
        <v>17</v>
      </c>
    </row>
    <row r="315" spans="2:13" x14ac:dyDescent="0.3">
      <c r="B315" s="15">
        <v>2023</v>
      </c>
      <c r="C315" s="15" t="s">
        <v>41</v>
      </c>
      <c r="D315" s="15">
        <v>1</v>
      </c>
      <c r="E315" s="16">
        <v>45291</v>
      </c>
      <c r="F315" s="16" t="str">
        <f t="shared" si="4"/>
        <v>31</v>
      </c>
      <c r="G315" s="16" t="s">
        <v>100</v>
      </c>
      <c r="H315" s="15" t="s">
        <v>29</v>
      </c>
      <c r="I315" s="15">
        <v>-12600</v>
      </c>
      <c r="J315" s="15" t="s">
        <v>22</v>
      </c>
      <c r="K315" s="15" t="s">
        <v>24</v>
      </c>
      <c r="L315" s="15" t="s">
        <v>17</v>
      </c>
      <c r="M315" s="15" t="s">
        <v>17</v>
      </c>
    </row>
    <row r="316" spans="2:13" x14ac:dyDescent="0.3">
      <c r="B316" s="15">
        <v>2023</v>
      </c>
      <c r="C316" s="15" t="s">
        <v>41</v>
      </c>
      <c r="D316" s="15">
        <v>1</v>
      </c>
      <c r="E316" s="16">
        <v>45291</v>
      </c>
      <c r="F316" s="16" t="str">
        <f t="shared" si="4"/>
        <v>31</v>
      </c>
      <c r="G316" s="16" t="s">
        <v>100</v>
      </c>
      <c r="H316" s="15" t="s">
        <v>29</v>
      </c>
      <c r="I316" s="15">
        <v>-60000</v>
      </c>
      <c r="J316" s="15" t="s">
        <v>28</v>
      </c>
      <c r="K316" s="15" t="s">
        <v>28</v>
      </c>
      <c r="L316" s="15" t="s">
        <v>17</v>
      </c>
      <c r="M316" s="15" t="s">
        <v>17</v>
      </c>
    </row>
    <row r="317" spans="2:13" x14ac:dyDescent="0.3">
      <c r="B317" s="15">
        <v>2023</v>
      </c>
      <c r="C317" s="15" t="s">
        <v>9</v>
      </c>
      <c r="D317" s="15">
        <v>1</v>
      </c>
      <c r="E317" s="16">
        <v>44957</v>
      </c>
      <c r="F317" s="16" t="str">
        <f t="shared" si="4"/>
        <v>31</v>
      </c>
      <c r="G317" s="16" t="s">
        <v>98</v>
      </c>
      <c r="H317" s="15" t="s">
        <v>30</v>
      </c>
      <c r="I317" s="15">
        <v>-15000</v>
      </c>
      <c r="J317" s="15" t="s">
        <v>15</v>
      </c>
      <c r="K317" s="15" t="s">
        <v>16</v>
      </c>
      <c r="L317" s="15" t="s">
        <v>17</v>
      </c>
      <c r="M317" s="15" t="s">
        <v>17</v>
      </c>
    </row>
    <row r="318" spans="2:13" x14ac:dyDescent="0.3">
      <c r="B318" s="15">
        <v>2023</v>
      </c>
      <c r="C318" s="15" t="s">
        <v>9</v>
      </c>
      <c r="D318" s="15">
        <v>1</v>
      </c>
      <c r="E318" s="16">
        <v>44957</v>
      </c>
      <c r="F318" s="16" t="str">
        <f t="shared" si="4"/>
        <v>31</v>
      </c>
      <c r="G318" s="16" t="s">
        <v>98</v>
      </c>
      <c r="H318" s="15" t="s">
        <v>30</v>
      </c>
      <c r="I318" s="15">
        <v>-30000</v>
      </c>
      <c r="J318" s="15" t="s">
        <v>18</v>
      </c>
      <c r="K318" s="15" t="s">
        <v>16</v>
      </c>
      <c r="L318" s="15" t="s">
        <v>17</v>
      </c>
      <c r="M318" s="15" t="s">
        <v>17</v>
      </c>
    </row>
    <row r="319" spans="2:13" x14ac:dyDescent="0.3">
      <c r="B319" s="15">
        <v>2023</v>
      </c>
      <c r="C319" s="15" t="s">
        <v>9</v>
      </c>
      <c r="D319" s="15">
        <v>1</v>
      </c>
      <c r="E319" s="16">
        <v>44957</v>
      </c>
      <c r="F319" s="16" t="str">
        <f t="shared" si="4"/>
        <v>31</v>
      </c>
      <c r="G319" s="16" t="s">
        <v>98</v>
      </c>
      <c r="H319" s="15" t="s">
        <v>30</v>
      </c>
      <c r="I319" s="15">
        <v>-40000</v>
      </c>
      <c r="J319" s="15" t="s">
        <v>19</v>
      </c>
      <c r="K319" s="15" t="s">
        <v>16</v>
      </c>
      <c r="L319" s="15" t="s">
        <v>17</v>
      </c>
      <c r="M319" s="15" t="s">
        <v>17</v>
      </c>
    </row>
    <row r="320" spans="2:13" x14ac:dyDescent="0.3">
      <c r="B320" s="15">
        <v>2023</v>
      </c>
      <c r="C320" s="15" t="s">
        <v>9</v>
      </c>
      <c r="D320" s="15">
        <v>1</v>
      </c>
      <c r="E320" s="16">
        <v>44957</v>
      </c>
      <c r="F320" s="16" t="str">
        <f t="shared" si="4"/>
        <v>31</v>
      </c>
      <c r="G320" s="16" t="s">
        <v>98</v>
      </c>
      <c r="H320" s="15" t="s">
        <v>30</v>
      </c>
      <c r="I320" s="15">
        <v>-52000</v>
      </c>
      <c r="J320" s="15" t="s">
        <v>20</v>
      </c>
      <c r="K320" s="15" t="s">
        <v>16</v>
      </c>
      <c r="L320" s="15" t="s">
        <v>17</v>
      </c>
      <c r="M320" s="15" t="s">
        <v>17</v>
      </c>
    </row>
    <row r="321" spans="2:13" x14ac:dyDescent="0.3">
      <c r="B321" s="15">
        <v>2023</v>
      </c>
      <c r="C321" s="15" t="s">
        <v>9</v>
      </c>
      <c r="D321" s="15">
        <v>1</v>
      </c>
      <c r="E321" s="16">
        <v>44957</v>
      </c>
      <c r="F321" s="16" t="str">
        <f t="shared" si="4"/>
        <v>31</v>
      </c>
      <c r="G321" s="16" t="s">
        <v>98</v>
      </c>
      <c r="H321" s="15" t="s">
        <v>30</v>
      </c>
      <c r="I321" s="15">
        <v>-5000</v>
      </c>
      <c r="J321" s="15" t="s">
        <v>21</v>
      </c>
      <c r="K321" s="15" t="s">
        <v>16</v>
      </c>
      <c r="L321" s="15" t="s">
        <v>17</v>
      </c>
      <c r="M321" s="15" t="s">
        <v>17</v>
      </c>
    </row>
    <row r="322" spans="2:13" x14ac:dyDescent="0.3">
      <c r="B322" s="15">
        <v>2023</v>
      </c>
      <c r="C322" s="15" t="s">
        <v>9</v>
      </c>
      <c r="D322" s="15">
        <v>1</v>
      </c>
      <c r="E322" s="16">
        <v>44957</v>
      </c>
      <c r="F322" s="16" t="str">
        <f t="shared" si="4"/>
        <v>31</v>
      </c>
      <c r="G322" s="16" t="s">
        <v>98</v>
      </c>
      <c r="H322" s="15" t="s">
        <v>30</v>
      </c>
      <c r="I322" s="15">
        <v>-5000</v>
      </c>
      <c r="J322" s="15" t="s">
        <v>22</v>
      </c>
      <c r="K322" s="15" t="s">
        <v>16</v>
      </c>
      <c r="L322" s="15" t="s">
        <v>17</v>
      </c>
      <c r="M322" s="15" t="s">
        <v>17</v>
      </c>
    </row>
    <row r="323" spans="2:13" x14ac:dyDescent="0.3">
      <c r="B323" s="15">
        <v>2023</v>
      </c>
      <c r="C323" s="15" t="s">
        <v>9</v>
      </c>
      <c r="D323" s="15">
        <v>1</v>
      </c>
      <c r="E323" s="16">
        <v>44957</v>
      </c>
      <c r="F323" s="16" t="str">
        <f t="shared" si="4"/>
        <v>31</v>
      </c>
      <c r="G323" s="16" t="s">
        <v>98</v>
      </c>
      <c r="H323" s="15" t="s">
        <v>30</v>
      </c>
      <c r="I323" s="15">
        <v>-30000</v>
      </c>
      <c r="J323" s="15" t="s">
        <v>23</v>
      </c>
      <c r="K323" s="15" t="s">
        <v>24</v>
      </c>
      <c r="L323" s="15" t="s">
        <v>17</v>
      </c>
      <c r="M323" s="15" t="s">
        <v>17</v>
      </c>
    </row>
    <row r="324" spans="2:13" x14ac:dyDescent="0.3">
      <c r="B324" s="15">
        <v>2023</v>
      </c>
      <c r="C324" s="15" t="s">
        <v>9</v>
      </c>
      <c r="D324" s="15">
        <v>1</v>
      </c>
      <c r="E324" s="16">
        <v>44957</v>
      </c>
      <c r="F324" s="16" t="str">
        <f t="shared" si="4"/>
        <v>31</v>
      </c>
      <c r="G324" s="16" t="s">
        <v>98</v>
      </c>
      <c r="H324" s="15" t="s">
        <v>30</v>
      </c>
      <c r="I324" s="15">
        <v>-4000</v>
      </c>
      <c r="J324" s="15" t="s">
        <v>25</v>
      </c>
      <c r="K324" s="15" t="s">
        <v>24</v>
      </c>
      <c r="L324" s="15" t="s">
        <v>17</v>
      </c>
      <c r="M324" s="15" t="s">
        <v>17</v>
      </c>
    </row>
    <row r="325" spans="2:13" x14ac:dyDescent="0.3">
      <c r="B325" s="15">
        <v>2023</v>
      </c>
      <c r="C325" s="15" t="s">
        <v>9</v>
      </c>
      <c r="D325" s="15">
        <v>1</v>
      </c>
      <c r="E325" s="16">
        <v>44957</v>
      </c>
      <c r="F325" s="16" t="str">
        <f t="shared" si="4"/>
        <v>31</v>
      </c>
      <c r="G325" s="16" t="s">
        <v>98</v>
      </c>
      <c r="H325" s="15" t="s">
        <v>30</v>
      </c>
      <c r="I325" s="15">
        <v>-9000</v>
      </c>
      <c r="J325" s="15" t="s">
        <v>26</v>
      </c>
      <c r="K325" s="15" t="s">
        <v>24</v>
      </c>
      <c r="L325" s="15" t="s">
        <v>17</v>
      </c>
      <c r="M325" s="15" t="s">
        <v>17</v>
      </c>
    </row>
    <row r="326" spans="2:13" x14ac:dyDescent="0.3">
      <c r="B326" s="15">
        <v>2023</v>
      </c>
      <c r="C326" s="15" t="s">
        <v>9</v>
      </c>
      <c r="D326" s="15">
        <v>1</v>
      </c>
      <c r="E326" s="16">
        <v>44957</v>
      </c>
      <c r="F326" s="16" t="str">
        <f t="shared" ref="F326:F389" si="5">TEXT(E326,"DD")</f>
        <v>31</v>
      </c>
      <c r="G326" s="16" t="s">
        <v>98</v>
      </c>
      <c r="H326" s="15" t="s">
        <v>30</v>
      </c>
      <c r="I326" s="15">
        <v>-10000</v>
      </c>
      <c r="J326" s="15" t="s">
        <v>11</v>
      </c>
      <c r="K326" s="15" t="s">
        <v>24</v>
      </c>
      <c r="L326" s="15" t="s">
        <v>17</v>
      </c>
      <c r="M326" s="15" t="s">
        <v>17</v>
      </c>
    </row>
    <row r="327" spans="2:13" x14ac:dyDescent="0.3">
      <c r="B327" s="15">
        <v>2023</v>
      </c>
      <c r="C327" s="15" t="s">
        <v>9</v>
      </c>
      <c r="D327" s="15">
        <v>1</v>
      </c>
      <c r="E327" s="16">
        <v>44957</v>
      </c>
      <c r="F327" s="16" t="str">
        <f t="shared" si="5"/>
        <v>31</v>
      </c>
      <c r="G327" s="16" t="s">
        <v>98</v>
      </c>
      <c r="H327" s="15" t="s">
        <v>30</v>
      </c>
      <c r="I327" s="15">
        <v>-100000</v>
      </c>
      <c r="J327" s="15" t="s">
        <v>27</v>
      </c>
      <c r="K327" s="15" t="s">
        <v>24</v>
      </c>
      <c r="L327" s="15" t="s">
        <v>17</v>
      </c>
      <c r="M327" s="15" t="s">
        <v>17</v>
      </c>
    </row>
    <row r="328" spans="2:13" x14ac:dyDescent="0.3">
      <c r="B328" s="15">
        <v>2023</v>
      </c>
      <c r="C328" s="15" t="s">
        <v>9</v>
      </c>
      <c r="D328" s="15">
        <v>1</v>
      </c>
      <c r="E328" s="16">
        <v>44957</v>
      </c>
      <c r="F328" s="16" t="str">
        <f t="shared" si="5"/>
        <v>31</v>
      </c>
      <c r="G328" s="16" t="s">
        <v>98</v>
      </c>
      <c r="H328" s="15" t="s">
        <v>30</v>
      </c>
      <c r="I328" s="15">
        <v>-7000</v>
      </c>
      <c r="J328" s="15" t="s">
        <v>22</v>
      </c>
      <c r="K328" s="15" t="s">
        <v>24</v>
      </c>
      <c r="L328" s="15" t="s">
        <v>17</v>
      </c>
      <c r="M328" s="15" t="s">
        <v>17</v>
      </c>
    </row>
    <row r="329" spans="2:13" x14ac:dyDescent="0.3">
      <c r="B329" s="15">
        <v>2023</v>
      </c>
      <c r="C329" s="15" t="s">
        <v>9</v>
      </c>
      <c r="D329" s="15">
        <v>1</v>
      </c>
      <c r="E329" s="16">
        <v>44957</v>
      </c>
      <c r="F329" s="16" t="str">
        <f t="shared" si="5"/>
        <v>31</v>
      </c>
      <c r="G329" s="16" t="s">
        <v>98</v>
      </c>
      <c r="H329" s="15" t="s">
        <v>30</v>
      </c>
      <c r="I329" s="15">
        <v>-52000</v>
      </c>
      <c r="J329" s="15" t="s">
        <v>28</v>
      </c>
      <c r="K329" s="15" t="s">
        <v>28</v>
      </c>
      <c r="L329" s="15" t="s">
        <v>17</v>
      </c>
      <c r="M329" s="15" t="s">
        <v>17</v>
      </c>
    </row>
    <row r="330" spans="2:13" x14ac:dyDescent="0.3">
      <c r="B330" s="15">
        <v>2023</v>
      </c>
      <c r="C330" s="15" t="s">
        <v>31</v>
      </c>
      <c r="D330" s="15">
        <v>1</v>
      </c>
      <c r="E330" s="16">
        <v>44985</v>
      </c>
      <c r="F330" s="16" t="str">
        <f t="shared" si="5"/>
        <v>28</v>
      </c>
      <c r="G330" s="16" t="s">
        <v>98</v>
      </c>
      <c r="H330" s="15" t="s">
        <v>30</v>
      </c>
      <c r="I330" s="15">
        <v>-39000</v>
      </c>
      <c r="J330" s="15" t="s">
        <v>28</v>
      </c>
      <c r="K330" s="15" t="s">
        <v>28</v>
      </c>
      <c r="L330" s="15" t="s">
        <v>17</v>
      </c>
      <c r="M330" s="15" t="s">
        <v>17</v>
      </c>
    </row>
    <row r="331" spans="2:13" x14ac:dyDescent="0.3">
      <c r="B331" s="15">
        <v>2023</v>
      </c>
      <c r="C331" s="15" t="s">
        <v>31</v>
      </c>
      <c r="D331" s="15">
        <v>1</v>
      </c>
      <c r="E331" s="16">
        <v>44985</v>
      </c>
      <c r="F331" s="16" t="str">
        <f t="shared" si="5"/>
        <v>28</v>
      </c>
      <c r="G331" s="16" t="s">
        <v>98</v>
      </c>
      <c r="H331" s="15" t="s">
        <v>30</v>
      </c>
      <c r="I331" s="15">
        <v>-15000</v>
      </c>
      <c r="J331" s="15" t="s">
        <v>15</v>
      </c>
      <c r="K331" s="15" t="s">
        <v>16</v>
      </c>
      <c r="L331" s="15" t="s">
        <v>17</v>
      </c>
      <c r="M331" s="15" t="s">
        <v>17</v>
      </c>
    </row>
    <row r="332" spans="2:13" x14ac:dyDescent="0.3">
      <c r="B332" s="15">
        <v>2023</v>
      </c>
      <c r="C332" s="15" t="s">
        <v>31</v>
      </c>
      <c r="D332" s="15">
        <v>1</v>
      </c>
      <c r="E332" s="16">
        <v>44985</v>
      </c>
      <c r="F332" s="16" t="str">
        <f t="shared" si="5"/>
        <v>28</v>
      </c>
      <c r="G332" s="16" t="s">
        <v>98</v>
      </c>
      <c r="H332" s="15" t="s">
        <v>30</v>
      </c>
      <c r="I332" s="15">
        <v>-30000</v>
      </c>
      <c r="J332" s="15" t="s">
        <v>18</v>
      </c>
      <c r="K332" s="15" t="s">
        <v>16</v>
      </c>
      <c r="L332" s="15" t="s">
        <v>17</v>
      </c>
      <c r="M332" s="15" t="s">
        <v>17</v>
      </c>
    </row>
    <row r="333" spans="2:13" x14ac:dyDescent="0.3">
      <c r="B333" s="15">
        <v>2023</v>
      </c>
      <c r="C333" s="15" t="s">
        <v>31</v>
      </c>
      <c r="D333" s="15">
        <v>1</v>
      </c>
      <c r="E333" s="16">
        <v>44985</v>
      </c>
      <c r="F333" s="16" t="str">
        <f t="shared" si="5"/>
        <v>28</v>
      </c>
      <c r="G333" s="16" t="s">
        <v>98</v>
      </c>
      <c r="H333" s="15" t="s">
        <v>30</v>
      </c>
      <c r="I333" s="15">
        <v>-40000</v>
      </c>
      <c r="J333" s="15" t="s">
        <v>19</v>
      </c>
      <c r="K333" s="15" t="s">
        <v>16</v>
      </c>
      <c r="L333" s="15" t="s">
        <v>17</v>
      </c>
      <c r="M333" s="15" t="s">
        <v>17</v>
      </c>
    </row>
    <row r="334" spans="2:13" x14ac:dyDescent="0.3">
      <c r="B334" s="15">
        <v>2023</v>
      </c>
      <c r="C334" s="15" t="s">
        <v>31</v>
      </c>
      <c r="D334" s="15">
        <v>1</v>
      </c>
      <c r="E334" s="16">
        <v>44985</v>
      </c>
      <c r="F334" s="16" t="str">
        <f t="shared" si="5"/>
        <v>28</v>
      </c>
      <c r="G334" s="16" t="s">
        <v>98</v>
      </c>
      <c r="H334" s="15" t="s">
        <v>30</v>
      </c>
      <c r="I334" s="15">
        <v>-52000</v>
      </c>
      <c r="J334" s="15" t="s">
        <v>20</v>
      </c>
      <c r="K334" s="15" t="s">
        <v>16</v>
      </c>
      <c r="L334" s="15" t="s">
        <v>17</v>
      </c>
      <c r="M334" s="15" t="s">
        <v>17</v>
      </c>
    </row>
    <row r="335" spans="2:13" x14ac:dyDescent="0.3">
      <c r="B335" s="15">
        <v>2023</v>
      </c>
      <c r="C335" s="15" t="s">
        <v>31</v>
      </c>
      <c r="D335" s="15">
        <v>1</v>
      </c>
      <c r="E335" s="16">
        <v>44985</v>
      </c>
      <c r="F335" s="16" t="str">
        <f t="shared" si="5"/>
        <v>28</v>
      </c>
      <c r="G335" s="16" t="s">
        <v>98</v>
      </c>
      <c r="H335" s="15" t="s">
        <v>30</v>
      </c>
      <c r="I335" s="15">
        <v>-5000</v>
      </c>
      <c r="J335" s="15" t="s">
        <v>21</v>
      </c>
      <c r="K335" s="15" t="s">
        <v>16</v>
      </c>
      <c r="L335" s="15" t="s">
        <v>17</v>
      </c>
      <c r="M335" s="15" t="s">
        <v>17</v>
      </c>
    </row>
    <row r="336" spans="2:13" x14ac:dyDescent="0.3">
      <c r="B336" s="15">
        <v>2023</v>
      </c>
      <c r="C336" s="15" t="s">
        <v>31</v>
      </c>
      <c r="D336" s="15">
        <v>1</v>
      </c>
      <c r="E336" s="16">
        <v>44985</v>
      </c>
      <c r="F336" s="16" t="str">
        <f t="shared" si="5"/>
        <v>28</v>
      </c>
      <c r="G336" s="16" t="s">
        <v>98</v>
      </c>
      <c r="H336" s="15" t="s">
        <v>30</v>
      </c>
      <c r="I336" s="15">
        <v>-5000</v>
      </c>
      <c r="J336" s="15" t="s">
        <v>22</v>
      </c>
      <c r="K336" s="15" t="s">
        <v>16</v>
      </c>
      <c r="L336" s="15" t="s">
        <v>17</v>
      </c>
      <c r="M336" s="15" t="s">
        <v>17</v>
      </c>
    </row>
    <row r="337" spans="2:13" x14ac:dyDescent="0.3">
      <c r="B337" s="15">
        <v>2023</v>
      </c>
      <c r="C337" s="15" t="s">
        <v>31</v>
      </c>
      <c r="D337" s="15">
        <v>1</v>
      </c>
      <c r="E337" s="16">
        <v>44985</v>
      </c>
      <c r="F337" s="16" t="str">
        <f t="shared" si="5"/>
        <v>28</v>
      </c>
      <c r="G337" s="16" t="s">
        <v>98</v>
      </c>
      <c r="H337" s="15" t="s">
        <v>30</v>
      </c>
      <c r="I337" s="15">
        <v>-30000</v>
      </c>
      <c r="J337" s="15" t="s">
        <v>23</v>
      </c>
      <c r="K337" s="15" t="s">
        <v>24</v>
      </c>
      <c r="L337" s="15" t="s">
        <v>17</v>
      </c>
      <c r="M337" s="15" t="s">
        <v>17</v>
      </c>
    </row>
    <row r="338" spans="2:13" x14ac:dyDescent="0.3">
      <c r="B338" s="15">
        <v>2023</v>
      </c>
      <c r="C338" s="15" t="s">
        <v>31</v>
      </c>
      <c r="D338" s="15">
        <v>1</v>
      </c>
      <c r="E338" s="16">
        <v>44985</v>
      </c>
      <c r="F338" s="16" t="str">
        <f t="shared" si="5"/>
        <v>28</v>
      </c>
      <c r="G338" s="16" t="s">
        <v>98</v>
      </c>
      <c r="H338" s="15" t="s">
        <v>30</v>
      </c>
      <c r="I338" s="15">
        <v>-4000</v>
      </c>
      <c r="J338" s="15" t="s">
        <v>25</v>
      </c>
      <c r="K338" s="15" t="s">
        <v>24</v>
      </c>
      <c r="L338" s="15" t="s">
        <v>17</v>
      </c>
      <c r="M338" s="15" t="s">
        <v>17</v>
      </c>
    </row>
    <row r="339" spans="2:13" x14ac:dyDescent="0.3">
      <c r="B339" s="15">
        <v>2023</v>
      </c>
      <c r="C339" s="15" t="s">
        <v>31</v>
      </c>
      <c r="D339" s="15">
        <v>1</v>
      </c>
      <c r="E339" s="16">
        <v>44985</v>
      </c>
      <c r="F339" s="16" t="str">
        <f t="shared" si="5"/>
        <v>28</v>
      </c>
      <c r="G339" s="16" t="s">
        <v>98</v>
      </c>
      <c r="H339" s="15" t="s">
        <v>30</v>
      </c>
      <c r="I339" s="15">
        <v>-8000</v>
      </c>
      <c r="J339" s="15" t="s">
        <v>26</v>
      </c>
      <c r="K339" s="15" t="s">
        <v>24</v>
      </c>
      <c r="L339" s="15" t="s">
        <v>17</v>
      </c>
      <c r="M339" s="15" t="s">
        <v>17</v>
      </c>
    </row>
    <row r="340" spans="2:13" x14ac:dyDescent="0.3">
      <c r="B340" s="15">
        <v>2023</v>
      </c>
      <c r="C340" s="15" t="s">
        <v>31</v>
      </c>
      <c r="D340" s="15">
        <v>1</v>
      </c>
      <c r="E340" s="16">
        <v>44985</v>
      </c>
      <c r="F340" s="16" t="str">
        <f t="shared" si="5"/>
        <v>28</v>
      </c>
      <c r="G340" s="16" t="s">
        <v>98</v>
      </c>
      <c r="H340" s="15" t="s">
        <v>30</v>
      </c>
      <c r="I340" s="15">
        <v>-10000</v>
      </c>
      <c r="J340" s="15" t="s">
        <v>11</v>
      </c>
      <c r="K340" s="15" t="s">
        <v>24</v>
      </c>
      <c r="L340" s="15" t="s">
        <v>17</v>
      </c>
      <c r="M340" s="15" t="s">
        <v>17</v>
      </c>
    </row>
    <row r="341" spans="2:13" x14ac:dyDescent="0.3">
      <c r="B341" s="15">
        <v>2023</v>
      </c>
      <c r="C341" s="15" t="s">
        <v>31</v>
      </c>
      <c r="D341" s="15">
        <v>1</v>
      </c>
      <c r="E341" s="16">
        <v>44985</v>
      </c>
      <c r="F341" s="16" t="str">
        <f t="shared" si="5"/>
        <v>28</v>
      </c>
      <c r="G341" s="16" t="s">
        <v>98</v>
      </c>
      <c r="H341" s="15" t="s">
        <v>30</v>
      </c>
      <c r="I341" s="15">
        <v>-100000</v>
      </c>
      <c r="J341" s="15" t="s">
        <v>27</v>
      </c>
      <c r="K341" s="15" t="s">
        <v>24</v>
      </c>
      <c r="L341" s="15" t="s">
        <v>17</v>
      </c>
      <c r="M341" s="15" t="s">
        <v>17</v>
      </c>
    </row>
    <row r="342" spans="2:13" x14ac:dyDescent="0.3">
      <c r="B342" s="15">
        <v>2023</v>
      </c>
      <c r="C342" s="15" t="s">
        <v>31</v>
      </c>
      <c r="D342" s="15">
        <v>1</v>
      </c>
      <c r="E342" s="16">
        <v>44985</v>
      </c>
      <c r="F342" s="16" t="str">
        <f t="shared" si="5"/>
        <v>28</v>
      </c>
      <c r="G342" s="16" t="s">
        <v>98</v>
      </c>
      <c r="H342" s="15" t="s">
        <v>30</v>
      </c>
      <c r="I342" s="15">
        <v>-7000</v>
      </c>
      <c r="J342" s="15" t="s">
        <v>22</v>
      </c>
      <c r="K342" s="15" t="s">
        <v>24</v>
      </c>
      <c r="L342" s="15" t="s">
        <v>17</v>
      </c>
      <c r="M342" s="15" t="s">
        <v>17</v>
      </c>
    </row>
    <row r="343" spans="2:13" x14ac:dyDescent="0.3">
      <c r="B343" s="15">
        <v>2023</v>
      </c>
      <c r="C343" s="15" t="s">
        <v>32</v>
      </c>
      <c r="D343" s="15">
        <v>1</v>
      </c>
      <c r="E343" s="16">
        <v>45016</v>
      </c>
      <c r="F343" s="16" t="str">
        <f t="shared" si="5"/>
        <v>31</v>
      </c>
      <c r="G343" s="16" t="s">
        <v>99</v>
      </c>
      <c r="H343" s="15" t="s">
        <v>30</v>
      </c>
      <c r="I343" s="15">
        <v>-27000</v>
      </c>
      <c r="J343" s="15" t="s">
        <v>28</v>
      </c>
      <c r="K343" s="15" t="s">
        <v>28</v>
      </c>
      <c r="L343" s="15" t="s">
        <v>17</v>
      </c>
      <c r="M343" s="15" t="s">
        <v>17</v>
      </c>
    </row>
    <row r="344" spans="2:13" x14ac:dyDescent="0.3">
      <c r="B344" s="15">
        <v>2023</v>
      </c>
      <c r="C344" s="15" t="s">
        <v>32</v>
      </c>
      <c r="D344" s="15">
        <v>1</v>
      </c>
      <c r="E344" s="16">
        <v>45016</v>
      </c>
      <c r="F344" s="16" t="str">
        <f t="shared" si="5"/>
        <v>31</v>
      </c>
      <c r="G344" s="16" t="s">
        <v>99</v>
      </c>
      <c r="H344" s="15" t="s">
        <v>30</v>
      </c>
      <c r="I344" s="15">
        <v>-15000</v>
      </c>
      <c r="J344" s="15" t="s">
        <v>15</v>
      </c>
      <c r="K344" s="15" t="s">
        <v>16</v>
      </c>
      <c r="L344" s="15" t="s">
        <v>17</v>
      </c>
      <c r="M344" s="15" t="s">
        <v>17</v>
      </c>
    </row>
    <row r="345" spans="2:13" x14ac:dyDescent="0.3">
      <c r="B345" s="15">
        <v>2023</v>
      </c>
      <c r="C345" s="15" t="s">
        <v>32</v>
      </c>
      <c r="D345" s="15">
        <v>1</v>
      </c>
      <c r="E345" s="16">
        <v>45016</v>
      </c>
      <c r="F345" s="16" t="str">
        <f t="shared" si="5"/>
        <v>31</v>
      </c>
      <c r="G345" s="16" t="s">
        <v>99</v>
      </c>
      <c r="H345" s="15" t="s">
        <v>30</v>
      </c>
      <c r="I345" s="15">
        <v>-30000</v>
      </c>
      <c r="J345" s="15" t="s">
        <v>18</v>
      </c>
      <c r="K345" s="15" t="s">
        <v>16</v>
      </c>
      <c r="L345" s="15" t="s">
        <v>17</v>
      </c>
      <c r="M345" s="15" t="s">
        <v>17</v>
      </c>
    </row>
    <row r="346" spans="2:13" x14ac:dyDescent="0.3">
      <c r="B346" s="15">
        <v>2023</v>
      </c>
      <c r="C346" s="15" t="s">
        <v>32</v>
      </c>
      <c r="D346" s="15">
        <v>1</v>
      </c>
      <c r="E346" s="16">
        <v>45016</v>
      </c>
      <c r="F346" s="16" t="str">
        <f t="shared" si="5"/>
        <v>31</v>
      </c>
      <c r="G346" s="16" t="s">
        <v>99</v>
      </c>
      <c r="H346" s="15" t="s">
        <v>30</v>
      </c>
      <c r="I346" s="15">
        <v>-20000</v>
      </c>
      <c r="J346" s="15" t="s">
        <v>19</v>
      </c>
      <c r="K346" s="15" t="s">
        <v>16</v>
      </c>
      <c r="L346" s="15" t="s">
        <v>17</v>
      </c>
      <c r="M346" s="15" t="s">
        <v>17</v>
      </c>
    </row>
    <row r="347" spans="2:13" x14ac:dyDescent="0.3">
      <c r="B347" s="15">
        <v>2023</v>
      </c>
      <c r="C347" s="15" t="s">
        <v>32</v>
      </c>
      <c r="D347" s="15">
        <v>1</v>
      </c>
      <c r="E347" s="16">
        <v>45016</v>
      </c>
      <c r="F347" s="16" t="str">
        <f t="shared" si="5"/>
        <v>31</v>
      </c>
      <c r="G347" s="16" t="s">
        <v>99</v>
      </c>
      <c r="H347" s="15" t="s">
        <v>30</v>
      </c>
      <c r="I347" s="15">
        <v>-52000</v>
      </c>
      <c r="J347" s="15" t="s">
        <v>20</v>
      </c>
      <c r="K347" s="15" t="s">
        <v>16</v>
      </c>
      <c r="L347" s="15" t="s">
        <v>17</v>
      </c>
      <c r="M347" s="15" t="s">
        <v>17</v>
      </c>
    </row>
    <row r="348" spans="2:13" x14ac:dyDescent="0.3">
      <c r="B348" s="15">
        <v>2023</v>
      </c>
      <c r="C348" s="15" t="s">
        <v>32</v>
      </c>
      <c r="D348" s="15">
        <v>1</v>
      </c>
      <c r="E348" s="16">
        <v>45016</v>
      </c>
      <c r="F348" s="16" t="str">
        <f t="shared" si="5"/>
        <v>31</v>
      </c>
      <c r="G348" s="16" t="s">
        <v>99</v>
      </c>
      <c r="H348" s="15" t="s">
        <v>30</v>
      </c>
      <c r="I348" s="15">
        <v>-5000</v>
      </c>
      <c r="J348" s="15" t="s">
        <v>21</v>
      </c>
      <c r="K348" s="15" t="s">
        <v>16</v>
      </c>
      <c r="L348" s="15" t="s">
        <v>17</v>
      </c>
      <c r="M348" s="15" t="s">
        <v>17</v>
      </c>
    </row>
    <row r="349" spans="2:13" x14ac:dyDescent="0.3">
      <c r="B349" s="15">
        <v>2023</v>
      </c>
      <c r="C349" s="15" t="s">
        <v>32</v>
      </c>
      <c r="D349" s="15">
        <v>1</v>
      </c>
      <c r="E349" s="16">
        <v>45016</v>
      </c>
      <c r="F349" s="16" t="str">
        <f t="shared" si="5"/>
        <v>31</v>
      </c>
      <c r="G349" s="16" t="s">
        <v>99</v>
      </c>
      <c r="H349" s="15" t="s">
        <v>30</v>
      </c>
      <c r="I349" s="15">
        <v>-3000</v>
      </c>
      <c r="J349" s="15" t="s">
        <v>22</v>
      </c>
      <c r="K349" s="15" t="s">
        <v>16</v>
      </c>
      <c r="L349" s="15" t="s">
        <v>17</v>
      </c>
      <c r="M349" s="15" t="s">
        <v>17</v>
      </c>
    </row>
    <row r="350" spans="2:13" x14ac:dyDescent="0.3">
      <c r="B350" s="15">
        <v>2023</v>
      </c>
      <c r="C350" s="15" t="s">
        <v>32</v>
      </c>
      <c r="D350" s="15">
        <v>1</v>
      </c>
      <c r="E350" s="16">
        <v>45016</v>
      </c>
      <c r="F350" s="16" t="str">
        <f t="shared" si="5"/>
        <v>31</v>
      </c>
      <c r="G350" s="16" t="s">
        <v>99</v>
      </c>
      <c r="H350" s="15" t="s">
        <v>30</v>
      </c>
      <c r="I350" s="15">
        <v>-30000</v>
      </c>
      <c r="J350" s="15" t="s">
        <v>23</v>
      </c>
      <c r="K350" s="15" t="s">
        <v>24</v>
      </c>
      <c r="L350" s="15" t="s">
        <v>17</v>
      </c>
      <c r="M350" s="15" t="s">
        <v>17</v>
      </c>
    </row>
    <row r="351" spans="2:13" x14ac:dyDescent="0.3">
      <c r="B351" s="15">
        <v>2023</v>
      </c>
      <c r="C351" s="15" t="s">
        <v>32</v>
      </c>
      <c r="D351" s="15">
        <v>1</v>
      </c>
      <c r="E351" s="16">
        <v>45016</v>
      </c>
      <c r="F351" s="16" t="str">
        <f t="shared" si="5"/>
        <v>31</v>
      </c>
      <c r="G351" s="16" t="s">
        <v>99</v>
      </c>
      <c r="H351" s="15" t="s">
        <v>30</v>
      </c>
      <c r="I351" s="15">
        <v>-2000</v>
      </c>
      <c r="J351" s="15" t="s">
        <v>25</v>
      </c>
      <c r="K351" s="15" t="s">
        <v>24</v>
      </c>
      <c r="L351" s="15" t="s">
        <v>17</v>
      </c>
      <c r="M351" s="15" t="s">
        <v>17</v>
      </c>
    </row>
    <row r="352" spans="2:13" x14ac:dyDescent="0.3">
      <c r="B352" s="15">
        <v>2023</v>
      </c>
      <c r="C352" s="15" t="s">
        <v>32</v>
      </c>
      <c r="D352" s="15">
        <v>1</v>
      </c>
      <c r="E352" s="16">
        <v>45016</v>
      </c>
      <c r="F352" s="16" t="str">
        <f t="shared" si="5"/>
        <v>31</v>
      </c>
      <c r="G352" s="16" t="s">
        <v>99</v>
      </c>
      <c r="H352" s="15" t="s">
        <v>30</v>
      </c>
      <c r="I352" s="15">
        <v>-5000</v>
      </c>
      <c r="J352" s="15" t="s">
        <v>26</v>
      </c>
      <c r="K352" s="15" t="s">
        <v>24</v>
      </c>
      <c r="L352" s="15" t="s">
        <v>17</v>
      </c>
      <c r="M352" s="15" t="s">
        <v>17</v>
      </c>
    </row>
    <row r="353" spans="2:13" x14ac:dyDescent="0.3">
      <c r="B353" s="15">
        <v>2023</v>
      </c>
      <c r="C353" s="15" t="s">
        <v>32</v>
      </c>
      <c r="D353" s="15">
        <v>1</v>
      </c>
      <c r="E353" s="16">
        <v>45016</v>
      </c>
      <c r="F353" s="16" t="str">
        <f t="shared" si="5"/>
        <v>31</v>
      </c>
      <c r="G353" s="16" t="s">
        <v>99</v>
      </c>
      <c r="H353" s="15" t="s">
        <v>30</v>
      </c>
      <c r="I353" s="15">
        <v>-7000</v>
      </c>
      <c r="J353" s="15" t="s">
        <v>11</v>
      </c>
      <c r="K353" s="15" t="s">
        <v>24</v>
      </c>
      <c r="L353" s="15" t="s">
        <v>17</v>
      </c>
      <c r="M353" s="15" t="s">
        <v>17</v>
      </c>
    </row>
    <row r="354" spans="2:13" x14ac:dyDescent="0.3">
      <c r="B354" s="15">
        <v>2023</v>
      </c>
      <c r="C354" s="15" t="s">
        <v>32</v>
      </c>
      <c r="D354" s="15">
        <v>1</v>
      </c>
      <c r="E354" s="16">
        <v>45016</v>
      </c>
      <c r="F354" s="16" t="str">
        <f t="shared" si="5"/>
        <v>31</v>
      </c>
      <c r="G354" s="16" t="s">
        <v>99</v>
      </c>
      <c r="H354" s="15" t="s">
        <v>30</v>
      </c>
      <c r="I354" s="15">
        <v>-100000</v>
      </c>
      <c r="J354" s="15" t="s">
        <v>27</v>
      </c>
      <c r="K354" s="15" t="s">
        <v>24</v>
      </c>
      <c r="L354" s="15" t="s">
        <v>17</v>
      </c>
      <c r="M354" s="15" t="s">
        <v>17</v>
      </c>
    </row>
    <row r="355" spans="2:13" x14ac:dyDescent="0.3">
      <c r="B355" s="15">
        <v>2023</v>
      </c>
      <c r="C355" s="15" t="s">
        <v>32</v>
      </c>
      <c r="D355" s="15">
        <v>1</v>
      </c>
      <c r="E355" s="16">
        <v>45016</v>
      </c>
      <c r="F355" s="16" t="str">
        <f t="shared" si="5"/>
        <v>31</v>
      </c>
      <c r="G355" s="16" t="s">
        <v>99</v>
      </c>
      <c r="H355" s="15" t="s">
        <v>30</v>
      </c>
      <c r="I355" s="15">
        <v>-7000</v>
      </c>
      <c r="J355" s="15" t="s">
        <v>22</v>
      </c>
      <c r="K355" s="15" t="s">
        <v>24</v>
      </c>
      <c r="L355" s="15" t="s">
        <v>17</v>
      </c>
      <c r="M355" s="15" t="s">
        <v>17</v>
      </c>
    </row>
    <row r="356" spans="2:13" x14ac:dyDescent="0.3">
      <c r="B356" s="15">
        <v>2023</v>
      </c>
      <c r="C356" s="15" t="s">
        <v>33</v>
      </c>
      <c r="D356" s="15">
        <v>1</v>
      </c>
      <c r="E356" s="16">
        <v>45046</v>
      </c>
      <c r="F356" s="16" t="str">
        <f t="shared" si="5"/>
        <v>30</v>
      </c>
      <c r="G356" s="16" t="s">
        <v>100</v>
      </c>
      <c r="H356" s="15" t="s">
        <v>30</v>
      </c>
      <c r="I356" s="15">
        <v>-20000</v>
      </c>
      <c r="J356" s="15" t="s">
        <v>28</v>
      </c>
      <c r="K356" s="15" t="s">
        <v>28</v>
      </c>
      <c r="L356" s="15" t="s">
        <v>17</v>
      </c>
      <c r="M356" s="15" t="s">
        <v>17</v>
      </c>
    </row>
    <row r="357" spans="2:13" x14ac:dyDescent="0.3">
      <c r="B357" s="15">
        <v>2023</v>
      </c>
      <c r="C357" s="15" t="s">
        <v>33</v>
      </c>
      <c r="D357" s="15">
        <v>1</v>
      </c>
      <c r="E357" s="16">
        <v>45046</v>
      </c>
      <c r="F357" s="16" t="str">
        <f t="shared" si="5"/>
        <v>30</v>
      </c>
      <c r="G357" s="16" t="s">
        <v>100</v>
      </c>
      <c r="H357" s="15" t="s">
        <v>30</v>
      </c>
      <c r="I357" s="15">
        <v>-15000</v>
      </c>
      <c r="J357" s="15" t="s">
        <v>15</v>
      </c>
      <c r="K357" s="15" t="s">
        <v>16</v>
      </c>
      <c r="L357" s="15" t="s">
        <v>17</v>
      </c>
      <c r="M357" s="15" t="s">
        <v>17</v>
      </c>
    </row>
    <row r="358" spans="2:13" x14ac:dyDescent="0.3">
      <c r="B358" s="15">
        <v>2023</v>
      </c>
      <c r="C358" s="15" t="s">
        <v>33</v>
      </c>
      <c r="D358" s="15">
        <v>1</v>
      </c>
      <c r="E358" s="16">
        <v>45046</v>
      </c>
      <c r="F358" s="16" t="str">
        <f t="shared" si="5"/>
        <v>30</v>
      </c>
      <c r="G358" s="16" t="s">
        <v>100</v>
      </c>
      <c r="H358" s="15" t="s">
        <v>30</v>
      </c>
      <c r="I358" s="15">
        <v>-30000</v>
      </c>
      <c r="J358" s="15" t="s">
        <v>18</v>
      </c>
      <c r="K358" s="15" t="s">
        <v>16</v>
      </c>
      <c r="L358" s="15" t="s">
        <v>17</v>
      </c>
      <c r="M358" s="15" t="s">
        <v>17</v>
      </c>
    </row>
    <row r="359" spans="2:13" x14ac:dyDescent="0.3">
      <c r="B359" s="15">
        <v>2023</v>
      </c>
      <c r="C359" s="15" t="s">
        <v>33</v>
      </c>
      <c r="D359" s="15">
        <v>1</v>
      </c>
      <c r="E359" s="16">
        <v>45046</v>
      </c>
      <c r="F359" s="16" t="str">
        <f t="shared" si="5"/>
        <v>30</v>
      </c>
      <c r="G359" s="16" t="s">
        <v>100</v>
      </c>
      <c r="H359" s="15" t="s">
        <v>30</v>
      </c>
      <c r="I359" s="15">
        <v>-20000</v>
      </c>
      <c r="J359" s="15" t="s">
        <v>19</v>
      </c>
      <c r="K359" s="15" t="s">
        <v>16</v>
      </c>
      <c r="L359" s="15" t="s">
        <v>17</v>
      </c>
      <c r="M359" s="15" t="s">
        <v>17</v>
      </c>
    </row>
    <row r="360" spans="2:13" x14ac:dyDescent="0.3">
      <c r="B360" s="15">
        <v>2023</v>
      </c>
      <c r="C360" s="15" t="s">
        <v>33</v>
      </c>
      <c r="D360" s="15">
        <v>1</v>
      </c>
      <c r="E360" s="16">
        <v>45046</v>
      </c>
      <c r="F360" s="16" t="str">
        <f t="shared" si="5"/>
        <v>30</v>
      </c>
      <c r="G360" s="16" t="s">
        <v>100</v>
      </c>
      <c r="H360" s="15" t="s">
        <v>30</v>
      </c>
      <c r="I360" s="15">
        <v>-52000</v>
      </c>
      <c r="J360" s="15" t="s">
        <v>20</v>
      </c>
      <c r="K360" s="15" t="s">
        <v>16</v>
      </c>
      <c r="L360" s="15" t="s">
        <v>17</v>
      </c>
      <c r="M360" s="15" t="s">
        <v>17</v>
      </c>
    </row>
    <row r="361" spans="2:13" x14ac:dyDescent="0.3">
      <c r="B361" s="15">
        <v>2023</v>
      </c>
      <c r="C361" s="15" t="s">
        <v>33</v>
      </c>
      <c r="D361" s="15">
        <v>1</v>
      </c>
      <c r="E361" s="16">
        <v>45046</v>
      </c>
      <c r="F361" s="16" t="str">
        <f t="shared" si="5"/>
        <v>30</v>
      </c>
      <c r="G361" s="16" t="s">
        <v>100</v>
      </c>
      <c r="H361" s="15" t="s">
        <v>30</v>
      </c>
      <c r="I361" s="15">
        <v>-5000</v>
      </c>
      <c r="J361" s="15" t="s">
        <v>21</v>
      </c>
      <c r="K361" s="15" t="s">
        <v>16</v>
      </c>
      <c r="L361" s="15" t="s">
        <v>17</v>
      </c>
      <c r="M361" s="15" t="s">
        <v>17</v>
      </c>
    </row>
    <row r="362" spans="2:13" x14ac:dyDescent="0.3">
      <c r="B362" s="15">
        <v>2023</v>
      </c>
      <c r="C362" s="15" t="s">
        <v>33</v>
      </c>
      <c r="D362" s="15">
        <v>1</v>
      </c>
      <c r="E362" s="16">
        <v>45046</v>
      </c>
      <c r="F362" s="16" t="str">
        <f t="shared" si="5"/>
        <v>30</v>
      </c>
      <c r="G362" s="16" t="s">
        <v>100</v>
      </c>
      <c r="H362" s="15" t="s">
        <v>30</v>
      </c>
      <c r="I362" s="15">
        <v>-3000</v>
      </c>
      <c r="J362" s="15" t="s">
        <v>22</v>
      </c>
      <c r="K362" s="15" t="s">
        <v>16</v>
      </c>
      <c r="L362" s="15" t="s">
        <v>17</v>
      </c>
      <c r="M362" s="15" t="s">
        <v>17</v>
      </c>
    </row>
    <row r="363" spans="2:13" x14ac:dyDescent="0.3">
      <c r="B363" s="15">
        <v>2023</v>
      </c>
      <c r="C363" s="15" t="s">
        <v>33</v>
      </c>
      <c r="D363" s="15">
        <v>1</v>
      </c>
      <c r="E363" s="16">
        <v>45046</v>
      </c>
      <c r="F363" s="16" t="str">
        <f t="shared" si="5"/>
        <v>30</v>
      </c>
      <c r="G363" s="16" t="s">
        <v>100</v>
      </c>
      <c r="H363" s="15" t="s">
        <v>30</v>
      </c>
      <c r="I363" s="15">
        <v>-30000</v>
      </c>
      <c r="J363" s="15" t="s">
        <v>23</v>
      </c>
      <c r="K363" s="15" t="s">
        <v>24</v>
      </c>
      <c r="L363" s="15" t="s">
        <v>17</v>
      </c>
      <c r="M363" s="15" t="s">
        <v>17</v>
      </c>
    </row>
    <row r="364" spans="2:13" x14ac:dyDescent="0.3">
      <c r="B364" s="15">
        <v>2023</v>
      </c>
      <c r="C364" s="15" t="s">
        <v>33</v>
      </c>
      <c r="D364" s="15">
        <v>1</v>
      </c>
      <c r="E364" s="16">
        <v>45046</v>
      </c>
      <c r="F364" s="16" t="str">
        <f t="shared" si="5"/>
        <v>30</v>
      </c>
      <c r="G364" s="16" t="s">
        <v>100</v>
      </c>
      <c r="H364" s="15" t="s">
        <v>30</v>
      </c>
      <c r="I364" s="15">
        <v>-2000</v>
      </c>
      <c r="J364" s="15" t="s">
        <v>25</v>
      </c>
      <c r="K364" s="15" t="s">
        <v>24</v>
      </c>
      <c r="L364" s="15" t="s">
        <v>17</v>
      </c>
      <c r="M364" s="15" t="s">
        <v>17</v>
      </c>
    </row>
    <row r="365" spans="2:13" x14ac:dyDescent="0.3">
      <c r="B365" s="15">
        <v>2023</v>
      </c>
      <c r="C365" s="15" t="s">
        <v>33</v>
      </c>
      <c r="D365" s="15">
        <v>1</v>
      </c>
      <c r="E365" s="16">
        <v>45046</v>
      </c>
      <c r="F365" s="16" t="str">
        <f t="shared" si="5"/>
        <v>30</v>
      </c>
      <c r="G365" s="16" t="s">
        <v>100</v>
      </c>
      <c r="H365" s="15" t="s">
        <v>30</v>
      </c>
      <c r="I365" s="15">
        <v>-5000</v>
      </c>
      <c r="J365" s="15" t="s">
        <v>26</v>
      </c>
      <c r="K365" s="15" t="s">
        <v>24</v>
      </c>
      <c r="L365" s="15" t="s">
        <v>17</v>
      </c>
      <c r="M365" s="15" t="s">
        <v>17</v>
      </c>
    </row>
    <row r="366" spans="2:13" x14ac:dyDescent="0.3">
      <c r="B366" s="15">
        <v>2023</v>
      </c>
      <c r="C366" s="15" t="s">
        <v>33</v>
      </c>
      <c r="D366" s="15">
        <v>1</v>
      </c>
      <c r="E366" s="16">
        <v>45046</v>
      </c>
      <c r="F366" s="16" t="str">
        <f t="shared" si="5"/>
        <v>30</v>
      </c>
      <c r="G366" s="16" t="s">
        <v>100</v>
      </c>
      <c r="H366" s="15" t="s">
        <v>30</v>
      </c>
      <c r="I366" s="15">
        <v>-6000</v>
      </c>
      <c r="J366" s="15" t="s">
        <v>11</v>
      </c>
      <c r="K366" s="15" t="s">
        <v>24</v>
      </c>
      <c r="L366" s="15" t="s">
        <v>17</v>
      </c>
      <c r="M366" s="15" t="s">
        <v>17</v>
      </c>
    </row>
    <row r="367" spans="2:13" x14ac:dyDescent="0.3">
      <c r="B367" s="15">
        <v>2023</v>
      </c>
      <c r="C367" s="15" t="s">
        <v>33</v>
      </c>
      <c r="D367" s="15">
        <v>1</v>
      </c>
      <c r="E367" s="16">
        <v>45046</v>
      </c>
      <c r="F367" s="16" t="str">
        <f t="shared" si="5"/>
        <v>30</v>
      </c>
      <c r="G367" s="16" t="s">
        <v>100</v>
      </c>
      <c r="H367" s="15" t="s">
        <v>30</v>
      </c>
      <c r="I367" s="15">
        <v>-100000</v>
      </c>
      <c r="J367" s="15" t="s">
        <v>27</v>
      </c>
      <c r="K367" s="15" t="s">
        <v>24</v>
      </c>
      <c r="L367" s="15" t="s">
        <v>17</v>
      </c>
      <c r="M367" s="15" t="s">
        <v>17</v>
      </c>
    </row>
    <row r="368" spans="2:13" x14ac:dyDescent="0.3">
      <c r="B368" s="15">
        <v>2023</v>
      </c>
      <c r="C368" s="15" t="s">
        <v>33</v>
      </c>
      <c r="D368" s="15">
        <v>1</v>
      </c>
      <c r="E368" s="16">
        <v>45046</v>
      </c>
      <c r="F368" s="16" t="str">
        <f t="shared" si="5"/>
        <v>30</v>
      </c>
      <c r="G368" s="16" t="s">
        <v>100</v>
      </c>
      <c r="H368" s="15" t="s">
        <v>30</v>
      </c>
      <c r="I368" s="15">
        <v>-7000</v>
      </c>
      <c r="J368" s="15" t="s">
        <v>22</v>
      </c>
      <c r="K368" s="15" t="s">
        <v>24</v>
      </c>
      <c r="L368" s="15" t="s">
        <v>17</v>
      </c>
      <c r="M368" s="15" t="s">
        <v>17</v>
      </c>
    </row>
    <row r="369" spans="2:13" x14ac:dyDescent="0.3">
      <c r="B369" s="15">
        <v>2023</v>
      </c>
      <c r="C369" s="15" t="s">
        <v>34</v>
      </c>
      <c r="D369" s="15">
        <v>1</v>
      </c>
      <c r="E369" s="16">
        <v>45077</v>
      </c>
      <c r="F369" s="16" t="str">
        <f t="shared" si="5"/>
        <v>31</v>
      </c>
      <c r="G369" s="16" t="s">
        <v>101</v>
      </c>
      <c r="H369" s="15" t="s">
        <v>30</v>
      </c>
      <c r="I369" s="15">
        <v>-31000</v>
      </c>
      <c r="J369" s="15" t="s">
        <v>28</v>
      </c>
      <c r="K369" s="15" t="s">
        <v>28</v>
      </c>
      <c r="L369" s="15" t="s">
        <v>17</v>
      </c>
      <c r="M369" s="15" t="s">
        <v>17</v>
      </c>
    </row>
    <row r="370" spans="2:13" x14ac:dyDescent="0.3">
      <c r="B370" s="15">
        <v>2023</v>
      </c>
      <c r="C370" s="15" t="s">
        <v>34</v>
      </c>
      <c r="D370" s="15">
        <v>1</v>
      </c>
      <c r="E370" s="16">
        <v>45077</v>
      </c>
      <c r="F370" s="16" t="str">
        <f t="shared" si="5"/>
        <v>31</v>
      </c>
      <c r="G370" s="16" t="s">
        <v>101</v>
      </c>
      <c r="H370" s="15" t="s">
        <v>30</v>
      </c>
      <c r="I370" s="15">
        <v>-15000</v>
      </c>
      <c r="J370" s="15" t="s">
        <v>15</v>
      </c>
      <c r="K370" s="15" t="s">
        <v>16</v>
      </c>
      <c r="L370" s="15" t="s">
        <v>17</v>
      </c>
      <c r="M370" s="15" t="s">
        <v>17</v>
      </c>
    </row>
    <row r="371" spans="2:13" x14ac:dyDescent="0.3">
      <c r="B371" s="15">
        <v>2023</v>
      </c>
      <c r="C371" s="15" t="s">
        <v>34</v>
      </c>
      <c r="D371" s="15">
        <v>1</v>
      </c>
      <c r="E371" s="16">
        <v>45077</v>
      </c>
      <c r="F371" s="16" t="str">
        <f t="shared" si="5"/>
        <v>31</v>
      </c>
      <c r="G371" s="16" t="s">
        <v>101</v>
      </c>
      <c r="H371" s="15" t="s">
        <v>30</v>
      </c>
      <c r="I371" s="15">
        <v>-38000</v>
      </c>
      <c r="J371" s="15" t="s">
        <v>18</v>
      </c>
      <c r="K371" s="15" t="s">
        <v>16</v>
      </c>
      <c r="L371" s="15" t="s">
        <v>17</v>
      </c>
      <c r="M371" s="15" t="s">
        <v>17</v>
      </c>
    </row>
    <row r="372" spans="2:13" x14ac:dyDescent="0.3">
      <c r="B372" s="15">
        <v>2023</v>
      </c>
      <c r="C372" s="15" t="s">
        <v>34</v>
      </c>
      <c r="D372" s="15">
        <v>1</v>
      </c>
      <c r="E372" s="16">
        <v>45077</v>
      </c>
      <c r="F372" s="16" t="str">
        <f t="shared" si="5"/>
        <v>31</v>
      </c>
      <c r="G372" s="16" t="s">
        <v>101</v>
      </c>
      <c r="H372" s="15" t="s">
        <v>30</v>
      </c>
      <c r="I372" s="15">
        <v>-40000</v>
      </c>
      <c r="J372" s="15" t="s">
        <v>19</v>
      </c>
      <c r="K372" s="15" t="s">
        <v>16</v>
      </c>
      <c r="L372" s="15" t="s">
        <v>17</v>
      </c>
      <c r="M372" s="15" t="s">
        <v>17</v>
      </c>
    </row>
    <row r="373" spans="2:13" x14ac:dyDescent="0.3">
      <c r="B373" s="15">
        <v>2023</v>
      </c>
      <c r="C373" s="15" t="s">
        <v>34</v>
      </c>
      <c r="D373" s="15">
        <v>1</v>
      </c>
      <c r="E373" s="16">
        <v>45077</v>
      </c>
      <c r="F373" s="16" t="str">
        <f t="shared" si="5"/>
        <v>31</v>
      </c>
      <c r="G373" s="16" t="s">
        <v>101</v>
      </c>
      <c r="H373" s="15" t="s">
        <v>30</v>
      </c>
      <c r="I373" s="15">
        <v>-52000</v>
      </c>
      <c r="J373" s="15" t="s">
        <v>20</v>
      </c>
      <c r="K373" s="15" t="s">
        <v>16</v>
      </c>
      <c r="L373" s="15" t="s">
        <v>17</v>
      </c>
      <c r="M373" s="15" t="s">
        <v>17</v>
      </c>
    </row>
    <row r="374" spans="2:13" x14ac:dyDescent="0.3">
      <c r="B374" s="15">
        <v>2023</v>
      </c>
      <c r="C374" s="15" t="s">
        <v>34</v>
      </c>
      <c r="D374" s="15">
        <v>1</v>
      </c>
      <c r="E374" s="16">
        <v>45077</v>
      </c>
      <c r="F374" s="16" t="str">
        <f t="shared" si="5"/>
        <v>31</v>
      </c>
      <c r="G374" s="16" t="s">
        <v>101</v>
      </c>
      <c r="H374" s="15" t="s">
        <v>30</v>
      </c>
      <c r="I374" s="15">
        <v>-5000</v>
      </c>
      <c r="J374" s="15" t="s">
        <v>21</v>
      </c>
      <c r="K374" s="15" t="s">
        <v>16</v>
      </c>
      <c r="L374" s="15" t="s">
        <v>17</v>
      </c>
      <c r="M374" s="15" t="s">
        <v>17</v>
      </c>
    </row>
    <row r="375" spans="2:13" x14ac:dyDescent="0.3">
      <c r="B375" s="15">
        <v>2023</v>
      </c>
      <c r="C375" s="15" t="s">
        <v>34</v>
      </c>
      <c r="D375" s="15">
        <v>1</v>
      </c>
      <c r="E375" s="16">
        <v>45077</v>
      </c>
      <c r="F375" s="16" t="str">
        <f t="shared" si="5"/>
        <v>31</v>
      </c>
      <c r="G375" s="16" t="s">
        <v>101</v>
      </c>
      <c r="H375" s="15" t="s">
        <v>30</v>
      </c>
      <c r="I375" s="15">
        <v>-4000</v>
      </c>
      <c r="J375" s="15" t="s">
        <v>22</v>
      </c>
      <c r="K375" s="15" t="s">
        <v>16</v>
      </c>
      <c r="L375" s="15" t="s">
        <v>17</v>
      </c>
      <c r="M375" s="15" t="s">
        <v>17</v>
      </c>
    </row>
    <row r="376" spans="2:13" x14ac:dyDescent="0.3">
      <c r="B376" s="15">
        <v>2023</v>
      </c>
      <c r="C376" s="15" t="s">
        <v>34</v>
      </c>
      <c r="D376" s="15">
        <v>1</v>
      </c>
      <c r="E376" s="16">
        <v>45077</v>
      </c>
      <c r="F376" s="16" t="str">
        <f t="shared" si="5"/>
        <v>31</v>
      </c>
      <c r="G376" s="16" t="s">
        <v>101</v>
      </c>
      <c r="H376" s="15" t="s">
        <v>30</v>
      </c>
      <c r="I376" s="15">
        <v>-30000</v>
      </c>
      <c r="J376" s="15" t="s">
        <v>23</v>
      </c>
      <c r="K376" s="15" t="s">
        <v>24</v>
      </c>
      <c r="L376" s="15" t="s">
        <v>17</v>
      </c>
      <c r="M376" s="15" t="s">
        <v>17</v>
      </c>
    </row>
    <row r="377" spans="2:13" x14ac:dyDescent="0.3">
      <c r="B377" s="15">
        <v>2023</v>
      </c>
      <c r="C377" s="15" t="s">
        <v>34</v>
      </c>
      <c r="D377" s="15">
        <v>1</v>
      </c>
      <c r="E377" s="16">
        <v>45077</v>
      </c>
      <c r="F377" s="16" t="str">
        <f t="shared" si="5"/>
        <v>31</v>
      </c>
      <c r="G377" s="16" t="s">
        <v>101</v>
      </c>
      <c r="H377" s="15" t="s">
        <v>30</v>
      </c>
      <c r="I377" s="15">
        <v>-4000</v>
      </c>
      <c r="J377" s="15" t="s">
        <v>25</v>
      </c>
      <c r="K377" s="15" t="s">
        <v>24</v>
      </c>
      <c r="L377" s="15" t="s">
        <v>17</v>
      </c>
      <c r="M377" s="15" t="s">
        <v>17</v>
      </c>
    </row>
    <row r="378" spans="2:13" x14ac:dyDescent="0.3">
      <c r="B378" s="15">
        <v>2023</v>
      </c>
      <c r="C378" s="15" t="s">
        <v>34</v>
      </c>
      <c r="D378" s="15">
        <v>1</v>
      </c>
      <c r="E378" s="16">
        <v>45077</v>
      </c>
      <c r="F378" s="16" t="str">
        <f t="shared" si="5"/>
        <v>31</v>
      </c>
      <c r="G378" s="16" t="s">
        <v>101</v>
      </c>
      <c r="H378" s="15" t="s">
        <v>30</v>
      </c>
      <c r="I378" s="15">
        <v>-8000</v>
      </c>
      <c r="J378" s="15" t="s">
        <v>26</v>
      </c>
      <c r="K378" s="15" t="s">
        <v>24</v>
      </c>
      <c r="L378" s="15" t="s">
        <v>17</v>
      </c>
      <c r="M378" s="15" t="s">
        <v>17</v>
      </c>
    </row>
    <row r="379" spans="2:13" x14ac:dyDescent="0.3">
      <c r="B379" s="15">
        <v>2023</v>
      </c>
      <c r="C379" s="15" t="s">
        <v>34</v>
      </c>
      <c r="D379" s="15">
        <v>1</v>
      </c>
      <c r="E379" s="16">
        <v>45077</v>
      </c>
      <c r="F379" s="16" t="str">
        <f t="shared" si="5"/>
        <v>31</v>
      </c>
      <c r="G379" s="16" t="s">
        <v>101</v>
      </c>
      <c r="H379" s="15" t="s">
        <v>30</v>
      </c>
      <c r="I379" s="15">
        <v>-9000</v>
      </c>
      <c r="J379" s="15" t="s">
        <v>11</v>
      </c>
      <c r="K379" s="15" t="s">
        <v>24</v>
      </c>
      <c r="L379" s="15" t="s">
        <v>17</v>
      </c>
      <c r="M379" s="15" t="s">
        <v>17</v>
      </c>
    </row>
    <row r="380" spans="2:13" x14ac:dyDescent="0.3">
      <c r="B380" s="15">
        <v>2023</v>
      </c>
      <c r="C380" s="15" t="s">
        <v>34</v>
      </c>
      <c r="D380" s="15">
        <v>1</v>
      </c>
      <c r="E380" s="16">
        <v>45077</v>
      </c>
      <c r="F380" s="16" t="str">
        <f t="shared" si="5"/>
        <v>31</v>
      </c>
      <c r="G380" s="16" t="s">
        <v>101</v>
      </c>
      <c r="H380" s="15" t="s">
        <v>30</v>
      </c>
      <c r="I380" s="15">
        <v>-130000</v>
      </c>
      <c r="J380" s="15" t="s">
        <v>27</v>
      </c>
      <c r="K380" s="15" t="s">
        <v>24</v>
      </c>
      <c r="L380" s="15" t="s">
        <v>17</v>
      </c>
      <c r="M380" s="15" t="s">
        <v>17</v>
      </c>
    </row>
    <row r="381" spans="2:13" x14ac:dyDescent="0.3">
      <c r="B381" s="15">
        <v>2023</v>
      </c>
      <c r="C381" s="15" t="s">
        <v>34</v>
      </c>
      <c r="D381" s="15">
        <v>1</v>
      </c>
      <c r="E381" s="16">
        <v>45077</v>
      </c>
      <c r="F381" s="16" t="str">
        <f t="shared" si="5"/>
        <v>31</v>
      </c>
      <c r="G381" s="16" t="s">
        <v>101</v>
      </c>
      <c r="H381" s="15" t="s">
        <v>30</v>
      </c>
      <c r="I381" s="15">
        <v>-7000</v>
      </c>
      <c r="J381" s="15" t="s">
        <v>22</v>
      </c>
      <c r="K381" s="15" t="s">
        <v>24</v>
      </c>
      <c r="L381" s="15" t="s">
        <v>17</v>
      </c>
      <c r="M381" s="15" t="s">
        <v>17</v>
      </c>
    </row>
    <row r="382" spans="2:13" x14ac:dyDescent="0.3">
      <c r="B382" s="15">
        <v>2023</v>
      </c>
      <c r="C382" s="15" t="s">
        <v>35</v>
      </c>
      <c r="D382" s="15">
        <v>1</v>
      </c>
      <c r="E382" s="16">
        <v>45107</v>
      </c>
      <c r="F382" s="16" t="str">
        <f t="shared" si="5"/>
        <v>30</v>
      </c>
      <c r="G382" s="16" t="s">
        <v>99</v>
      </c>
      <c r="H382" s="15" t="s">
        <v>30</v>
      </c>
      <c r="I382" s="15">
        <v>-56700</v>
      </c>
      <c r="J382" s="15" t="s">
        <v>28</v>
      </c>
      <c r="K382" s="15" t="s">
        <v>28</v>
      </c>
      <c r="L382" s="15" t="s">
        <v>17</v>
      </c>
      <c r="M382" s="15" t="s">
        <v>17</v>
      </c>
    </row>
    <row r="383" spans="2:13" x14ac:dyDescent="0.3">
      <c r="B383" s="15">
        <v>2023</v>
      </c>
      <c r="C383" s="15" t="s">
        <v>35</v>
      </c>
      <c r="D383" s="15">
        <v>1</v>
      </c>
      <c r="E383" s="16">
        <v>45107</v>
      </c>
      <c r="F383" s="16" t="str">
        <f t="shared" si="5"/>
        <v>30</v>
      </c>
      <c r="G383" s="16" t="s">
        <v>99</v>
      </c>
      <c r="H383" s="15" t="s">
        <v>30</v>
      </c>
      <c r="I383" s="15">
        <v>-15000</v>
      </c>
      <c r="J383" s="15" t="s">
        <v>15</v>
      </c>
      <c r="K383" s="15" t="s">
        <v>16</v>
      </c>
      <c r="L383" s="15" t="s">
        <v>17</v>
      </c>
      <c r="M383" s="15" t="s">
        <v>17</v>
      </c>
    </row>
    <row r="384" spans="2:13" x14ac:dyDescent="0.3">
      <c r="B384" s="15">
        <v>2023</v>
      </c>
      <c r="C384" s="15" t="s">
        <v>35</v>
      </c>
      <c r="D384" s="15">
        <v>1</v>
      </c>
      <c r="E384" s="16">
        <v>45107</v>
      </c>
      <c r="F384" s="16" t="str">
        <f t="shared" si="5"/>
        <v>30</v>
      </c>
      <c r="G384" s="16" t="s">
        <v>99</v>
      </c>
      <c r="H384" s="15" t="s">
        <v>30</v>
      </c>
      <c r="I384" s="15">
        <v>-38000</v>
      </c>
      <c r="J384" s="15" t="s">
        <v>18</v>
      </c>
      <c r="K384" s="15" t="s">
        <v>16</v>
      </c>
      <c r="L384" s="15" t="s">
        <v>17</v>
      </c>
      <c r="M384" s="15" t="s">
        <v>17</v>
      </c>
    </row>
    <row r="385" spans="2:13" x14ac:dyDescent="0.3">
      <c r="B385" s="15">
        <v>2023</v>
      </c>
      <c r="C385" s="15" t="s">
        <v>35</v>
      </c>
      <c r="D385" s="15">
        <v>1</v>
      </c>
      <c r="E385" s="16">
        <v>45107</v>
      </c>
      <c r="F385" s="16" t="str">
        <f t="shared" si="5"/>
        <v>30</v>
      </c>
      <c r="G385" s="16" t="s">
        <v>99</v>
      </c>
      <c r="H385" s="15" t="s">
        <v>30</v>
      </c>
      <c r="I385" s="15">
        <v>-40000</v>
      </c>
      <c r="J385" s="15" t="s">
        <v>19</v>
      </c>
      <c r="K385" s="15" t="s">
        <v>16</v>
      </c>
      <c r="L385" s="15" t="s">
        <v>17</v>
      </c>
      <c r="M385" s="15" t="s">
        <v>17</v>
      </c>
    </row>
    <row r="386" spans="2:13" x14ac:dyDescent="0.3">
      <c r="B386" s="15">
        <v>2023</v>
      </c>
      <c r="C386" s="15" t="s">
        <v>35</v>
      </c>
      <c r="D386" s="15">
        <v>1</v>
      </c>
      <c r="E386" s="16">
        <v>45107</v>
      </c>
      <c r="F386" s="16" t="str">
        <f t="shared" si="5"/>
        <v>30</v>
      </c>
      <c r="G386" s="16" t="s">
        <v>99</v>
      </c>
      <c r="H386" s="15" t="s">
        <v>30</v>
      </c>
      <c r="I386" s="15">
        <v>-52000</v>
      </c>
      <c r="J386" s="15" t="s">
        <v>20</v>
      </c>
      <c r="K386" s="15" t="s">
        <v>16</v>
      </c>
      <c r="L386" s="15" t="s">
        <v>17</v>
      </c>
      <c r="M386" s="15" t="s">
        <v>17</v>
      </c>
    </row>
    <row r="387" spans="2:13" x14ac:dyDescent="0.3">
      <c r="B387" s="15">
        <v>2023</v>
      </c>
      <c r="C387" s="15" t="s">
        <v>35</v>
      </c>
      <c r="D387" s="15">
        <v>1</v>
      </c>
      <c r="E387" s="16">
        <v>45107</v>
      </c>
      <c r="F387" s="16" t="str">
        <f t="shared" si="5"/>
        <v>30</v>
      </c>
      <c r="G387" s="16" t="s">
        <v>99</v>
      </c>
      <c r="H387" s="15" t="s">
        <v>30</v>
      </c>
      <c r="I387" s="15">
        <v>-5000</v>
      </c>
      <c r="J387" s="15" t="s">
        <v>21</v>
      </c>
      <c r="K387" s="15" t="s">
        <v>16</v>
      </c>
      <c r="L387" s="15" t="s">
        <v>17</v>
      </c>
      <c r="M387" s="15" t="s">
        <v>17</v>
      </c>
    </row>
    <row r="388" spans="2:13" x14ac:dyDescent="0.3">
      <c r="B388" s="15">
        <v>2023</v>
      </c>
      <c r="C388" s="15" t="s">
        <v>35</v>
      </c>
      <c r="D388" s="15">
        <v>1</v>
      </c>
      <c r="E388" s="16">
        <v>45107</v>
      </c>
      <c r="F388" s="16" t="str">
        <f t="shared" si="5"/>
        <v>30</v>
      </c>
      <c r="G388" s="16" t="s">
        <v>99</v>
      </c>
      <c r="H388" s="15" t="s">
        <v>30</v>
      </c>
      <c r="I388" s="15">
        <v>-3000</v>
      </c>
      <c r="J388" s="15" t="s">
        <v>22</v>
      </c>
      <c r="K388" s="15" t="s">
        <v>16</v>
      </c>
      <c r="L388" s="15" t="s">
        <v>17</v>
      </c>
      <c r="M388" s="15" t="s">
        <v>17</v>
      </c>
    </row>
    <row r="389" spans="2:13" x14ac:dyDescent="0.3">
      <c r="B389" s="15">
        <v>2023</v>
      </c>
      <c r="C389" s="15" t="s">
        <v>35</v>
      </c>
      <c r="D389" s="15">
        <v>1</v>
      </c>
      <c r="E389" s="16">
        <v>45107</v>
      </c>
      <c r="F389" s="16" t="str">
        <f t="shared" si="5"/>
        <v>30</v>
      </c>
      <c r="G389" s="16" t="s">
        <v>99</v>
      </c>
      <c r="H389" s="15" t="s">
        <v>30</v>
      </c>
      <c r="I389" s="15">
        <v>-30000</v>
      </c>
      <c r="J389" s="15" t="s">
        <v>23</v>
      </c>
      <c r="K389" s="15" t="s">
        <v>24</v>
      </c>
      <c r="L389" s="15" t="s">
        <v>17</v>
      </c>
      <c r="M389" s="15" t="s">
        <v>17</v>
      </c>
    </row>
    <row r="390" spans="2:13" x14ac:dyDescent="0.3">
      <c r="B390" s="15">
        <v>2023</v>
      </c>
      <c r="C390" s="15" t="s">
        <v>35</v>
      </c>
      <c r="D390" s="15">
        <v>1</v>
      </c>
      <c r="E390" s="16">
        <v>45107</v>
      </c>
      <c r="F390" s="16" t="str">
        <f t="shared" ref="F390:F453" si="6">TEXT(E390,"DD")</f>
        <v>30</v>
      </c>
      <c r="G390" s="16" t="s">
        <v>99</v>
      </c>
      <c r="H390" s="15" t="s">
        <v>30</v>
      </c>
      <c r="I390" s="15">
        <v>-3000</v>
      </c>
      <c r="J390" s="15" t="s">
        <v>25</v>
      </c>
      <c r="K390" s="15" t="s">
        <v>24</v>
      </c>
      <c r="L390" s="15" t="s">
        <v>17</v>
      </c>
      <c r="M390" s="15" t="s">
        <v>17</v>
      </c>
    </row>
    <row r="391" spans="2:13" x14ac:dyDescent="0.3">
      <c r="B391" s="15">
        <v>2023</v>
      </c>
      <c r="C391" s="15" t="s">
        <v>35</v>
      </c>
      <c r="D391" s="15">
        <v>1</v>
      </c>
      <c r="E391" s="16">
        <v>45107</v>
      </c>
      <c r="F391" s="16" t="str">
        <f t="shared" si="6"/>
        <v>30</v>
      </c>
      <c r="G391" s="16" t="s">
        <v>99</v>
      </c>
      <c r="H391" s="15" t="s">
        <v>30</v>
      </c>
      <c r="I391" s="15">
        <v>-9000</v>
      </c>
      <c r="J391" s="15" t="s">
        <v>26</v>
      </c>
      <c r="K391" s="15" t="s">
        <v>24</v>
      </c>
      <c r="L391" s="15" t="s">
        <v>17</v>
      </c>
      <c r="M391" s="15" t="s">
        <v>17</v>
      </c>
    </row>
    <row r="392" spans="2:13" x14ac:dyDescent="0.3">
      <c r="B392" s="15">
        <v>2023</v>
      </c>
      <c r="C392" s="15" t="s">
        <v>35</v>
      </c>
      <c r="D392" s="15">
        <v>1</v>
      </c>
      <c r="E392" s="16">
        <v>45107</v>
      </c>
      <c r="F392" s="16" t="str">
        <f t="shared" si="6"/>
        <v>30</v>
      </c>
      <c r="G392" s="16" t="s">
        <v>99</v>
      </c>
      <c r="H392" s="15" t="s">
        <v>30</v>
      </c>
      <c r="I392" s="15">
        <v>-8000</v>
      </c>
      <c r="J392" s="15" t="s">
        <v>11</v>
      </c>
      <c r="K392" s="15" t="s">
        <v>24</v>
      </c>
      <c r="L392" s="15" t="s">
        <v>17</v>
      </c>
      <c r="M392" s="15" t="s">
        <v>17</v>
      </c>
    </row>
    <row r="393" spans="2:13" x14ac:dyDescent="0.3">
      <c r="B393" s="15">
        <v>2023</v>
      </c>
      <c r="C393" s="15" t="s">
        <v>35</v>
      </c>
      <c r="D393" s="15">
        <v>1</v>
      </c>
      <c r="E393" s="16">
        <v>45107</v>
      </c>
      <c r="F393" s="16" t="str">
        <f t="shared" si="6"/>
        <v>30</v>
      </c>
      <c r="G393" s="16" t="s">
        <v>99</v>
      </c>
      <c r="H393" s="15" t="s">
        <v>30</v>
      </c>
      <c r="I393" s="15">
        <v>-130000</v>
      </c>
      <c r="J393" s="15" t="s">
        <v>27</v>
      </c>
      <c r="K393" s="15" t="s">
        <v>24</v>
      </c>
      <c r="L393" s="15" t="s">
        <v>17</v>
      </c>
      <c r="M393" s="15" t="s">
        <v>17</v>
      </c>
    </row>
    <row r="394" spans="2:13" x14ac:dyDescent="0.3">
      <c r="B394" s="15">
        <v>2023</v>
      </c>
      <c r="C394" s="15" t="s">
        <v>35</v>
      </c>
      <c r="D394" s="15">
        <v>1</v>
      </c>
      <c r="E394" s="16">
        <v>45107</v>
      </c>
      <c r="F394" s="16" t="str">
        <f t="shared" si="6"/>
        <v>30</v>
      </c>
      <c r="G394" s="16" t="s">
        <v>99</v>
      </c>
      <c r="H394" s="15" t="s">
        <v>30</v>
      </c>
      <c r="I394" s="15">
        <v>-7000</v>
      </c>
      <c r="J394" s="15" t="s">
        <v>22</v>
      </c>
      <c r="K394" s="15" t="s">
        <v>24</v>
      </c>
      <c r="L394" s="15" t="s">
        <v>17</v>
      </c>
      <c r="M394" s="15" t="s">
        <v>17</v>
      </c>
    </row>
    <row r="395" spans="2:13" x14ac:dyDescent="0.3">
      <c r="B395" s="15">
        <v>2023</v>
      </c>
      <c r="C395" s="15" t="s">
        <v>36</v>
      </c>
      <c r="D395" s="15">
        <v>1</v>
      </c>
      <c r="E395" s="16">
        <v>45138</v>
      </c>
      <c r="F395" s="16" t="str">
        <f t="shared" si="6"/>
        <v>31</v>
      </c>
      <c r="G395" s="16" t="s">
        <v>102</v>
      </c>
      <c r="H395" s="15" t="s">
        <v>30</v>
      </c>
      <c r="I395" s="15">
        <v>-30300</v>
      </c>
      <c r="J395" s="15" t="s">
        <v>28</v>
      </c>
      <c r="K395" s="15" t="s">
        <v>28</v>
      </c>
      <c r="L395" s="15" t="s">
        <v>17</v>
      </c>
      <c r="M395" s="15" t="s">
        <v>17</v>
      </c>
    </row>
    <row r="396" spans="2:13" x14ac:dyDescent="0.3">
      <c r="B396" s="15">
        <v>2023</v>
      </c>
      <c r="C396" s="15" t="s">
        <v>36</v>
      </c>
      <c r="D396" s="15">
        <v>1</v>
      </c>
      <c r="E396" s="16">
        <v>45138</v>
      </c>
      <c r="F396" s="16" t="str">
        <f t="shared" si="6"/>
        <v>31</v>
      </c>
      <c r="G396" s="16" t="s">
        <v>102</v>
      </c>
      <c r="H396" s="15" t="s">
        <v>30</v>
      </c>
      <c r="I396" s="15">
        <v>-15000</v>
      </c>
      <c r="J396" s="15" t="s">
        <v>15</v>
      </c>
      <c r="K396" s="15" t="s">
        <v>16</v>
      </c>
      <c r="L396" s="15" t="s">
        <v>17</v>
      </c>
      <c r="M396" s="15" t="s">
        <v>17</v>
      </c>
    </row>
    <row r="397" spans="2:13" x14ac:dyDescent="0.3">
      <c r="B397" s="15">
        <v>2023</v>
      </c>
      <c r="C397" s="15" t="s">
        <v>36</v>
      </c>
      <c r="D397" s="15">
        <v>1</v>
      </c>
      <c r="E397" s="16">
        <v>45138</v>
      </c>
      <c r="F397" s="16" t="str">
        <f t="shared" si="6"/>
        <v>31</v>
      </c>
      <c r="G397" s="16" t="s">
        <v>102</v>
      </c>
      <c r="H397" s="15" t="s">
        <v>30</v>
      </c>
      <c r="I397" s="15">
        <v>-38000</v>
      </c>
      <c r="J397" s="15" t="s">
        <v>18</v>
      </c>
      <c r="K397" s="15" t="s">
        <v>16</v>
      </c>
      <c r="L397" s="15" t="s">
        <v>17</v>
      </c>
      <c r="M397" s="15" t="s">
        <v>17</v>
      </c>
    </row>
    <row r="398" spans="2:13" x14ac:dyDescent="0.3">
      <c r="B398" s="15">
        <v>2023</v>
      </c>
      <c r="C398" s="15" t="s">
        <v>36</v>
      </c>
      <c r="D398" s="15">
        <v>1</v>
      </c>
      <c r="E398" s="16">
        <v>45138</v>
      </c>
      <c r="F398" s="16" t="str">
        <f t="shared" si="6"/>
        <v>31</v>
      </c>
      <c r="G398" s="16" t="s">
        <v>102</v>
      </c>
      <c r="H398" s="15" t="s">
        <v>30</v>
      </c>
      <c r="I398" s="15">
        <v>-30000</v>
      </c>
      <c r="J398" s="15" t="s">
        <v>19</v>
      </c>
      <c r="K398" s="15" t="s">
        <v>16</v>
      </c>
      <c r="L398" s="15" t="s">
        <v>17</v>
      </c>
      <c r="M398" s="15" t="s">
        <v>17</v>
      </c>
    </row>
    <row r="399" spans="2:13" x14ac:dyDescent="0.3">
      <c r="B399" s="15">
        <v>2023</v>
      </c>
      <c r="C399" s="15" t="s">
        <v>36</v>
      </c>
      <c r="D399" s="15">
        <v>1</v>
      </c>
      <c r="E399" s="16">
        <v>45138</v>
      </c>
      <c r="F399" s="16" t="str">
        <f t="shared" si="6"/>
        <v>31</v>
      </c>
      <c r="G399" s="16" t="s">
        <v>102</v>
      </c>
      <c r="H399" s="15" t="s">
        <v>30</v>
      </c>
      <c r="I399" s="15">
        <v>-45000</v>
      </c>
      <c r="J399" s="15" t="s">
        <v>20</v>
      </c>
      <c r="K399" s="15" t="s">
        <v>16</v>
      </c>
      <c r="L399" s="15" t="s">
        <v>17</v>
      </c>
      <c r="M399" s="15" t="s">
        <v>17</v>
      </c>
    </row>
    <row r="400" spans="2:13" x14ac:dyDescent="0.3">
      <c r="B400" s="15">
        <v>2023</v>
      </c>
      <c r="C400" s="15" t="s">
        <v>36</v>
      </c>
      <c r="D400" s="15">
        <v>1</v>
      </c>
      <c r="E400" s="16">
        <v>45138</v>
      </c>
      <c r="F400" s="16" t="str">
        <f t="shared" si="6"/>
        <v>31</v>
      </c>
      <c r="G400" s="16" t="s">
        <v>102</v>
      </c>
      <c r="H400" s="15" t="s">
        <v>30</v>
      </c>
      <c r="I400" s="15">
        <v>-5000</v>
      </c>
      <c r="J400" s="15" t="s">
        <v>21</v>
      </c>
      <c r="K400" s="15" t="s">
        <v>16</v>
      </c>
      <c r="L400" s="15" t="s">
        <v>17</v>
      </c>
      <c r="M400" s="15" t="s">
        <v>17</v>
      </c>
    </row>
    <row r="401" spans="2:13" x14ac:dyDescent="0.3">
      <c r="B401" s="15">
        <v>2023</v>
      </c>
      <c r="C401" s="15" t="s">
        <v>36</v>
      </c>
      <c r="D401" s="15">
        <v>1</v>
      </c>
      <c r="E401" s="16">
        <v>45138</v>
      </c>
      <c r="F401" s="16" t="str">
        <f t="shared" si="6"/>
        <v>31</v>
      </c>
      <c r="G401" s="16" t="s">
        <v>102</v>
      </c>
      <c r="H401" s="15" t="s">
        <v>30</v>
      </c>
      <c r="I401" s="15">
        <v>-2000</v>
      </c>
      <c r="J401" s="15" t="s">
        <v>22</v>
      </c>
      <c r="K401" s="15" t="s">
        <v>16</v>
      </c>
      <c r="L401" s="15" t="s">
        <v>17</v>
      </c>
      <c r="M401" s="15" t="s">
        <v>17</v>
      </c>
    </row>
    <row r="402" spans="2:13" x14ac:dyDescent="0.3">
      <c r="B402" s="15">
        <v>2023</v>
      </c>
      <c r="C402" s="15" t="s">
        <v>36</v>
      </c>
      <c r="D402" s="15">
        <v>1</v>
      </c>
      <c r="E402" s="16">
        <v>45138</v>
      </c>
      <c r="F402" s="16" t="str">
        <f t="shared" si="6"/>
        <v>31</v>
      </c>
      <c r="G402" s="16" t="s">
        <v>102</v>
      </c>
      <c r="H402" s="15" t="s">
        <v>30</v>
      </c>
      <c r="I402" s="15">
        <v>-30000</v>
      </c>
      <c r="J402" s="15" t="s">
        <v>23</v>
      </c>
      <c r="K402" s="15" t="s">
        <v>24</v>
      </c>
      <c r="L402" s="15" t="s">
        <v>17</v>
      </c>
      <c r="M402" s="15" t="s">
        <v>17</v>
      </c>
    </row>
    <row r="403" spans="2:13" x14ac:dyDescent="0.3">
      <c r="B403" s="15">
        <v>2023</v>
      </c>
      <c r="C403" s="15" t="s">
        <v>36</v>
      </c>
      <c r="D403" s="15">
        <v>1</v>
      </c>
      <c r="E403" s="16">
        <v>45138</v>
      </c>
      <c r="F403" s="16" t="str">
        <f t="shared" si="6"/>
        <v>31</v>
      </c>
      <c r="G403" s="16" t="s">
        <v>102</v>
      </c>
      <c r="H403" s="15" t="s">
        <v>30</v>
      </c>
      <c r="I403" s="15">
        <v>-2000</v>
      </c>
      <c r="J403" s="15" t="s">
        <v>25</v>
      </c>
      <c r="K403" s="15" t="s">
        <v>24</v>
      </c>
      <c r="L403" s="15" t="s">
        <v>17</v>
      </c>
      <c r="M403" s="15" t="s">
        <v>17</v>
      </c>
    </row>
    <row r="404" spans="2:13" x14ac:dyDescent="0.3">
      <c r="B404" s="15">
        <v>2023</v>
      </c>
      <c r="C404" s="15" t="s">
        <v>36</v>
      </c>
      <c r="D404" s="15">
        <v>1</v>
      </c>
      <c r="E404" s="16">
        <v>45138</v>
      </c>
      <c r="F404" s="16" t="str">
        <f t="shared" si="6"/>
        <v>31</v>
      </c>
      <c r="G404" s="16" t="s">
        <v>102</v>
      </c>
      <c r="H404" s="15" t="s">
        <v>30</v>
      </c>
      <c r="I404" s="15">
        <v>-5000</v>
      </c>
      <c r="J404" s="15" t="s">
        <v>26</v>
      </c>
      <c r="K404" s="15" t="s">
        <v>24</v>
      </c>
      <c r="L404" s="15" t="s">
        <v>17</v>
      </c>
      <c r="M404" s="15" t="s">
        <v>17</v>
      </c>
    </row>
    <row r="405" spans="2:13" x14ac:dyDescent="0.3">
      <c r="B405" s="15">
        <v>2023</v>
      </c>
      <c r="C405" s="15" t="s">
        <v>36</v>
      </c>
      <c r="D405" s="15">
        <v>1</v>
      </c>
      <c r="E405" s="16">
        <v>45138</v>
      </c>
      <c r="F405" s="16" t="str">
        <f t="shared" si="6"/>
        <v>31</v>
      </c>
      <c r="G405" s="16" t="s">
        <v>102</v>
      </c>
      <c r="H405" s="15" t="s">
        <v>30</v>
      </c>
      <c r="I405" s="15">
        <v>-6000</v>
      </c>
      <c r="J405" s="15" t="s">
        <v>11</v>
      </c>
      <c r="K405" s="15" t="s">
        <v>24</v>
      </c>
      <c r="L405" s="15" t="s">
        <v>17</v>
      </c>
      <c r="M405" s="15" t="s">
        <v>17</v>
      </c>
    </row>
    <row r="406" spans="2:13" x14ac:dyDescent="0.3">
      <c r="B406" s="15">
        <v>2023</v>
      </c>
      <c r="C406" s="15" t="s">
        <v>36</v>
      </c>
      <c r="D406" s="15">
        <v>1</v>
      </c>
      <c r="E406" s="16">
        <v>45138</v>
      </c>
      <c r="F406" s="16" t="str">
        <f t="shared" si="6"/>
        <v>31</v>
      </c>
      <c r="G406" s="16" t="s">
        <v>102</v>
      </c>
      <c r="H406" s="15" t="s">
        <v>30</v>
      </c>
      <c r="I406" s="15">
        <v>-130000</v>
      </c>
      <c r="J406" s="15" t="s">
        <v>27</v>
      </c>
      <c r="K406" s="15" t="s">
        <v>24</v>
      </c>
      <c r="L406" s="15" t="s">
        <v>17</v>
      </c>
      <c r="M406" s="15" t="s">
        <v>17</v>
      </c>
    </row>
    <row r="407" spans="2:13" x14ac:dyDescent="0.3">
      <c r="B407" s="15">
        <v>2023</v>
      </c>
      <c r="C407" s="15" t="s">
        <v>36</v>
      </c>
      <c r="D407" s="15">
        <v>1</v>
      </c>
      <c r="E407" s="16">
        <v>45138</v>
      </c>
      <c r="F407" s="16" t="str">
        <f t="shared" si="6"/>
        <v>31</v>
      </c>
      <c r="G407" s="16" t="s">
        <v>102</v>
      </c>
      <c r="H407" s="15" t="s">
        <v>30</v>
      </c>
      <c r="I407" s="15">
        <v>-7000</v>
      </c>
      <c r="J407" s="15" t="s">
        <v>22</v>
      </c>
      <c r="K407" s="15" t="s">
        <v>24</v>
      </c>
      <c r="L407" s="15" t="s">
        <v>17</v>
      </c>
      <c r="M407" s="15" t="s">
        <v>17</v>
      </c>
    </row>
    <row r="408" spans="2:13" x14ac:dyDescent="0.3">
      <c r="B408" s="15">
        <v>2023</v>
      </c>
      <c r="C408" s="15" t="s">
        <v>37</v>
      </c>
      <c r="D408" s="15">
        <v>1</v>
      </c>
      <c r="E408" s="16">
        <v>45169</v>
      </c>
      <c r="F408" s="16" t="str">
        <f t="shared" si="6"/>
        <v>31</v>
      </c>
      <c r="G408" s="16" t="s">
        <v>103</v>
      </c>
      <c r="H408" s="15" t="s">
        <v>30</v>
      </c>
      <c r="I408" s="15">
        <v>-18600</v>
      </c>
      <c r="J408" s="15" t="s">
        <v>28</v>
      </c>
      <c r="K408" s="15" t="s">
        <v>28</v>
      </c>
      <c r="L408" s="15" t="s">
        <v>17</v>
      </c>
      <c r="M408" s="15" t="s">
        <v>17</v>
      </c>
    </row>
    <row r="409" spans="2:13" x14ac:dyDescent="0.3">
      <c r="B409" s="15">
        <v>2023</v>
      </c>
      <c r="C409" s="15" t="s">
        <v>37</v>
      </c>
      <c r="D409" s="15">
        <v>1</v>
      </c>
      <c r="E409" s="16">
        <v>45169</v>
      </c>
      <c r="F409" s="16" t="str">
        <f t="shared" si="6"/>
        <v>31</v>
      </c>
      <c r="G409" s="16" t="s">
        <v>103</v>
      </c>
      <c r="H409" s="15" t="s">
        <v>30</v>
      </c>
      <c r="I409" s="15">
        <v>-20000</v>
      </c>
      <c r="J409" s="15" t="s">
        <v>15</v>
      </c>
      <c r="K409" s="15" t="s">
        <v>16</v>
      </c>
      <c r="L409" s="15" t="s">
        <v>17</v>
      </c>
      <c r="M409" s="15" t="s">
        <v>17</v>
      </c>
    </row>
    <row r="410" spans="2:13" x14ac:dyDescent="0.3">
      <c r="B410" s="15">
        <v>2023</v>
      </c>
      <c r="C410" s="15" t="s">
        <v>37</v>
      </c>
      <c r="D410" s="15">
        <v>1</v>
      </c>
      <c r="E410" s="16">
        <v>45169</v>
      </c>
      <c r="F410" s="16" t="str">
        <f t="shared" si="6"/>
        <v>31</v>
      </c>
      <c r="G410" s="16" t="s">
        <v>103</v>
      </c>
      <c r="H410" s="15" t="s">
        <v>30</v>
      </c>
      <c r="I410" s="15">
        <v>-38000</v>
      </c>
      <c r="J410" s="15" t="s">
        <v>18</v>
      </c>
      <c r="K410" s="15" t="s">
        <v>16</v>
      </c>
      <c r="L410" s="15" t="s">
        <v>17</v>
      </c>
      <c r="M410" s="15" t="s">
        <v>17</v>
      </c>
    </row>
    <row r="411" spans="2:13" x14ac:dyDescent="0.3">
      <c r="B411" s="15">
        <v>2023</v>
      </c>
      <c r="C411" s="15" t="s">
        <v>37</v>
      </c>
      <c r="D411" s="15">
        <v>1</v>
      </c>
      <c r="E411" s="16">
        <v>45169</v>
      </c>
      <c r="F411" s="16" t="str">
        <f t="shared" si="6"/>
        <v>31</v>
      </c>
      <c r="G411" s="16" t="s">
        <v>103</v>
      </c>
      <c r="H411" s="15" t="s">
        <v>30</v>
      </c>
      <c r="I411" s="15">
        <v>-20000</v>
      </c>
      <c r="J411" s="15" t="s">
        <v>19</v>
      </c>
      <c r="K411" s="15" t="s">
        <v>16</v>
      </c>
      <c r="L411" s="15" t="s">
        <v>17</v>
      </c>
      <c r="M411" s="15" t="s">
        <v>17</v>
      </c>
    </row>
    <row r="412" spans="2:13" x14ac:dyDescent="0.3">
      <c r="B412" s="15">
        <v>2023</v>
      </c>
      <c r="C412" s="15" t="s">
        <v>37</v>
      </c>
      <c r="D412" s="15">
        <v>1</v>
      </c>
      <c r="E412" s="16">
        <v>45169</v>
      </c>
      <c r="F412" s="16" t="str">
        <f t="shared" si="6"/>
        <v>31</v>
      </c>
      <c r="G412" s="16" t="s">
        <v>103</v>
      </c>
      <c r="H412" s="15" t="s">
        <v>30</v>
      </c>
      <c r="I412" s="15">
        <v>-45000</v>
      </c>
      <c r="J412" s="15" t="s">
        <v>20</v>
      </c>
      <c r="K412" s="15" t="s">
        <v>16</v>
      </c>
      <c r="L412" s="15" t="s">
        <v>17</v>
      </c>
      <c r="M412" s="15" t="s">
        <v>17</v>
      </c>
    </row>
    <row r="413" spans="2:13" x14ac:dyDescent="0.3">
      <c r="B413" s="15">
        <v>2023</v>
      </c>
      <c r="C413" s="15" t="s">
        <v>37</v>
      </c>
      <c r="D413" s="15">
        <v>1</v>
      </c>
      <c r="E413" s="16">
        <v>45169</v>
      </c>
      <c r="F413" s="16" t="str">
        <f t="shared" si="6"/>
        <v>31</v>
      </c>
      <c r="G413" s="16" t="s">
        <v>103</v>
      </c>
      <c r="H413" s="15" t="s">
        <v>30</v>
      </c>
      <c r="I413" s="15">
        <v>-5000</v>
      </c>
      <c r="J413" s="15" t="s">
        <v>21</v>
      </c>
      <c r="K413" s="15" t="s">
        <v>16</v>
      </c>
      <c r="L413" s="15" t="s">
        <v>17</v>
      </c>
      <c r="M413" s="15" t="s">
        <v>17</v>
      </c>
    </row>
    <row r="414" spans="2:13" x14ac:dyDescent="0.3">
      <c r="B414" s="15">
        <v>2023</v>
      </c>
      <c r="C414" s="15" t="s">
        <v>37</v>
      </c>
      <c r="D414" s="15">
        <v>1</v>
      </c>
      <c r="E414" s="16">
        <v>45169</v>
      </c>
      <c r="F414" s="16" t="str">
        <f t="shared" si="6"/>
        <v>31</v>
      </c>
      <c r="G414" s="16" t="s">
        <v>103</v>
      </c>
      <c r="H414" s="15" t="s">
        <v>30</v>
      </c>
      <c r="I414" s="15">
        <v>-2000</v>
      </c>
      <c r="J414" s="15" t="s">
        <v>22</v>
      </c>
      <c r="K414" s="15" t="s">
        <v>16</v>
      </c>
      <c r="L414" s="15" t="s">
        <v>17</v>
      </c>
      <c r="M414" s="15" t="s">
        <v>17</v>
      </c>
    </row>
    <row r="415" spans="2:13" x14ac:dyDescent="0.3">
      <c r="B415" s="15">
        <v>2023</v>
      </c>
      <c r="C415" s="15" t="s">
        <v>37</v>
      </c>
      <c r="D415" s="15">
        <v>1</v>
      </c>
      <c r="E415" s="16">
        <v>45169</v>
      </c>
      <c r="F415" s="16" t="str">
        <f t="shared" si="6"/>
        <v>31</v>
      </c>
      <c r="G415" s="16" t="s">
        <v>103</v>
      </c>
      <c r="H415" s="15" t="s">
        <v>30</v>
      </c>
      <c r="I415" s="15">
        <v>-30000</v>
      </c>
      <c r="J415" s="15" t="s">
        <v>23</v>
      </c>
      <c r="K415" s="15" t="s">
        <v>24</v>
      </c>
      <c r="L415" s="15" t="s">
        <v>17</v>
      </c>
      <c r="M415" s="15" t="s">
        <v>17</v>
      </c>
    </row>
    <row r="416" spans="2:13" x14ac:dyDescent="0.3">
      <c r="B416" s="15">
        <v>2023</v>
      </c>
      <c r="C416" s="15" t="s">
        <v>37</v>
      </c>
      <c r="D416" s="15">
        <v>1</v>
      </c>
      <c r="E416" s="16">
        <v>45169</v>
      </c>
      <c r="F416" s="16" t="str">
        <f t="shared" si="6"/>
        <v>31</v>
      </c>
      <c r="G416" s="16" t="s">
        <v>103</v>
      </c>
      <c r="H416" s="15" t="s">
        <v>30</v>
      </c>
      <c r="I416" s="15">
        <v>-2000</v>
      </c>
      <c r="J416" s="15" t="s">
        <v>25</v>
      </c>
      <c r="K416" s="15" t="s">
        <v>24</v>
      </c>
      <c r="L416" s="15" t="s">
        <v>17</v>
      </c>
      <c r="M416" s="15" t="s">
        <v>17</v>
      </c>
    </row>
    <row r="417" spans="2:13" x14ac:dyDescent="0.3">
      <c r="B417" s="15">
        <v>2023</v>
      </c>
      <c r="C417" s="15" t="s">
        <v>37</v>
      </c>
      <c r="D417" s="15">
        <v>1</v>
      </c>
      <c r="E417" s="16">
        <v>45169</v>
      </c>
      <c r="F417" s="16" t="str">
        <f t="shared" si="6"/>
        <v>31</v>
      </c>
      <c r="G417" s="16" t="s">
        <v>103</v>
      </c>
      <c r="H417" s="15" t="s">
        <v>30</v>
      </c>
      <c r="I417" s="15">
        <v>-5000</v>
      </c>
      <c r="J417" s="15" t="s">
        <v>26</v>
      </c>
      <c r="K417" s="15" t="s">
        <v>24</v>
      </c>
      <c r="L417" s="15" t="s">
        <v>17</v>
      </c>
      <c r="M417" s="15" t="s">
        <v>17</v>
      </c>
    </row>
    <row r="418" spans="2:13" x14ac:dyDescent="0.3">
      <c r="B418" s="15">
        <v>2023</v>
      </c>
      <c r="C418" s="15" t="s">
        <v>37</v>
      </c>
      <c r="D418" s="15">
        <v>1</v>
      </c>
      <c r="E418" s="16">
        <v>45169</v>
      </c>
      <c r="F418" s="16" t="str">
        <f t="shared" si="6"/>
        <v>31</v>
      </c>
      <c r="G418" s="16" t="s">
        <v>103</v>
      </c>
      <c r="H418" s="15" t="s">
        <v>30</v>
      </c>
      <c r="I418" s="15">
        <v>-6000</v>
      </c>
      <c r="J418" s="15" t="s">
        <v>11</v>
      </c>
      <c r="K418" s="15" t="s">
        <v>24</v>
      </c>
      <c r="L418" s="15" t="s">
        <v>17</v>
      </c>
      <c r="M418" s="15" t="s">
        <v>17</v>
      </c>
    </row>
    <row r="419" spans="2:13" x14ac:dyDescent="0.3">
      <c r="B419" s="15">
        <v>2023</v>
      </c>
      <c r="C419" s="15" t="s">
        <v>37</v>
      </c>
      <c r="D419" s="15">
        <v>1</v>
      </c>
      <c r="E419" s="16">
        <v>45169</v>
      </c>
      <c r="F419" s="16" t="str">
        <f t="shared" si="6"/>
        <v>31</v>
      </c>
      <c r="G419" s="16" t="s">
        <v>103</v>
      </c>
      <c r="H419" s="15" t="s">
        <v>30</v>
      </c>
      <c r="I419" s="15">
        <v>-130000</v>
      </c>
      <c r="J419" s="15" t="s">
        <v>27</v>
      </c>
      <c r="K419" s="15" t="s">
        <v>24</v>
      </c>
      <c r="L419" s="15" t="s">
        <v>17</v>
      </c>
      <c r="M419" s="15" t="s">
        <v>17</v>
      </c>
    </row>
    <row r="420" spans="2:13" x14ac:dyDescent="0.3">
      <c r="B420" s="15">
        <v>2023</v>
      </c>
      <c r="C420" s="15" t="s">
        <v>37</v>
      </c>
      <c r="D420" s="15">
        <v>1</v>
      </c>
      <c r="E420" s="16">
        <v>45169</v>
      </c>
      <c r="F420" s="16" t="str">
        <f t="shared" si="6"/>
        <v>31</v>
      </c>
      <c r="G420" s="16" t="s">
        <v>103</v>
      </c>
      <c r="H420" s="15" t="s">
        <v>30</v>
      </c>
      <c r="I420" s="15">
        <v>-7000</v>
      </c>
      <c r="J420" s="15" t="s">
        <v>22</v>
      </c>
      <c r="K420" s="15" t="s">
        <v>24</v>
      </c>
      <c r="L420" s="15" t="s">
        <v>17</v>
      </c>
      <c r="M420" s="15" t="s">
        <v>17</v>
      </c>
    </row>
    <row r="421" spans="2:13" x14ac:dyDescent="0.3">
      <c r="B421" s="15">
        <v>2023</v>
      </c>
      <c r="C421" s="15" t="s">
        <v>38</v>
      </c>
      <c r="D421" s="15">
        <v>1</v>
      </c>
      <c r="E421" s="16">
        <v>45199</v>
      </c>
      <c r="F421" s="16" t="str">
        <f t="shared" si="6"/>
        <v>30</v>
      </c>
      <c r="G421" s="16" t="s">
        <v>104</v>
      </c>
      <c r="H421" s="15" t="s">
        <v>30</v>
      </c>
      <c r="I421" s="15">
        <v>-26300</v>
      </c>
      <c r="J421" s="15" t="s">
        <v>28</v>
      </c>
      <c r="K421" s="15" t="s">
        <v>28</v>
      </c>
      <c r="L421" s="15" t="s">
        <v>17</v>
      </c>
      <c r="M421" s="15" t="s">
        <v>17</v>
      </c>
    </row>
    <row r="422" spans="2:13" x14ac:dyDescent="0.3">
      <c r="B422" s="15">
        <v>2023</v>
      </c>
      <c r="C422" s="15" t="s">
        <v>38</v>
      </c>
      <c r="D422" s="15">
        <v>1</v>
      </c>
      <c r="E422" s="16">
        <v>45199</v>
      </c>
      <c r="F422" s="16" t="str">
        <f t="shared" si="6"/>
        <v>30</v>
      </c>
      <c r="G422" s="16" t="s">
        <v>104</v>
      </c>
      <c r="H422" s="15" t="s">
        <v>30</v>
      </c>
      <c r="I422" s="15">
        <v>-20000</v>
      </c>
      <c r="J422" s="15" t="s">
        <v>15</v>
      </c>
      <c r="K422" s="15" t="s">
        <v>16</v>
      </c>
      <c r="L422" s="15" t="s">
        <v>17</v>
      </c>
      <c r="M422" s="15" t="s">
        <v>17</v>
      </c>
    </row>
    <row r="423" spans="2:13" x14ac:dyDescent="0.3">
      <c r="B423" s="15">
        <v>2023</v>
      </c>
      <c r="C423" s="15" t="s">
        <v>38</v>
      </c>
      <c r="D423" s="15">
        <v>1</v>
      </c>
      <c r="E423" s="16">
        <v>45199</v>
      </c>
      <c r="F423" s="16" t="str">
        <f t="shared" si="6"/>
        <v>30</v>
      </c>
      <c r="G423" s="16" t="s">
        <v>104</v>
      </c>
      <c r="H423" s="15" t="s">
        <v>30</v>
      </c>
      <c r="I423" s="15">
        <v>-38000</v>
      </c>
      <c r="J423" s="15" t="s">
        <v>18</v>
      </c>
      <c r="K423" s="15" t="s">
        <v>16</v>
      </c>
      <c r="L423" s="15" t="s">
        <v>17</v>
      </c>
      <c r="M423" s="15" t="s">
        <v>17</v>
      </c>
    </row>
    <row r="424" spans="2:13" x14ac:dyDescent="0.3">
      <c r="B424" s="15">
        <v>2023</v>
      </c>
      <c r="C424" s="15" t="s">
        <v>38</v>
      </c>
      <c r="D424" s="15">
        <v>1</v>
      </c>
      <c r="E424" s="16">
        <v>45199</v>
      </c>
      <c r="F424" s="16" t="str">
        <f t="shared" si="6"/>
        <v>30</v>
      </c>
      <c r="G424" s="16" t="s">
        <v>104</v>
      </c>
      <c r="H424" s="15" t="s">
        <v>30</v>
      </c>
      <c r="I424" s="15">
        <v>-15000</v>
      </c>
      <c r="J424" s="15" t="s">
        <v>19</v>
      </c>
      <c r="K424" s="15" t="s">
        <v>16</v>
      </c>
      <c r="L424" s="15" t="s">
        <v>17</v>
      </c>
      <c r="M424" s="15" t="s">
        <v>17</v>
      </c>
    </row>
    <row r="425" spans="2:13" x14ac:dyDescent="0.3">
      <c r="B425" s="15">
        <v>2023</v>
      </c>
      <c r="C425" s="15" t="s">
        <v>38</v>
      </c>
      <c r="D425" s="15">
        <v>1</v>
      </c>
      <c r="E425" s="16">
        <v>45199</v>
      </c>
      <c r="F425" s="16" t="str">
        <f t="shared" si="6"/>
        <v>30</v>
      </c>
      <c r="G425" s="16" t="s">
        <v>104</v>
      </c>
      <c r="H425" s="15" t="s">
        <v>30</v>
      </c>
      <c r="I425" s="15">
        <v>-45000</v>
      </c>
      <c r="J425" s="15" t="s">
        <v>20</v>
      </c>
      <c r="K425" s="15" t="s">
        <v>16</v>
      </c>
      <c r="L425" s="15" t="s">
        <v>17</v>
      </c>
      <c r="M425" s="15" t="s">
        <v>17</v>
      </c>
    </row>
    <row r="426" spans="2:13" x14ac:dyDescent="0.3">
      <c r="B426" s="15">
        <v>2023</v>
      </c>
      <c r="C426" s="15" t="s">
        <v>38</v>
      </c>
      <c r="D426" s="15">
        <v>1</v>
      </c>
      <c r="E426" s="16">
        <v>45199</v>
      </c>
      <c r="F426" s="16" t="str">
        <f t="shared" si="6"/>
        <v>30</v>
      </c>
      <c r="G426" s="16" t="s">
        <v>104</v>
      </c>
      <c r="H426" s="15" t="s">
        <v>30</v>
      </c>
      <c r="I426" s="15">
        <v>-5000</v>
      </c>
      <c r="J426" s="15" t="s">
        <v>21</v>
      </c>
      <c r="K426" s="15" t="s">
        <v>16</v>
      </c>
      <c r="L426" s="15" t="s">
        <v>17</v>
      </c>
      <c r="M426" s="15" t="s">
        <v>17</v>
      </c>
    </row>
    <row r="427" spans="2:13" x14ac:dyDescent="0.3">
      <c r="B427" s="15">
        <v>2023</v>
      </c>
      <c r="C427" s="15" t="s">
        <v>38</v>
      </c>
      <c r="D427" s="15">
        <v>1</v>
      </c>
      <c r="E427" s="16">
        <v>45199</v>
      </c>
      <c r="F427" s="16" t="str">
        <f t="shared" si="6"/>
        <v>30</v>
      </c>
      <c r="G427" s="16" t="s">
        <v>104</v>
      </c>
      <c r="H427" s="15" t="s">
        <v>30</v>
      </c>
      <c r="I427" s="15">
        <v>-3000</v>
      </c>
      <c r="J427" s="15" t="s">
        <v>22</v>
      </c>
      <c r="K427" s="15" t="s">
        <v>16</v>
      </c>
      <c r="L427" s="15" t="s">
        <v>17</v>
      </c>
      <c r="M427" s="15" t="s">
        <v>17</v>
      </c>
    </row>
    <row r="428" spans="2:13" x14ac:dyDescent="0.3">
      <c r="B428" s="15">
        <v>2023</v>
      </c>
      <c r="C428" s="15" t="s">
        <v>38</v>
      </c>
      <c r="D428" s="15">
        <v>1</v>
      </c>
      <c r="E428" s="16">
        <v>45199</v>
      </c>
      <c r="F428" s="16" t="str">
        <f t="shared" si="6"/>
        <v>30</v>
      </c>
      <c r="G428" s="16" t="s">
        <v>104</v>
      </c>
      <c r="H428" s="15" t="s">
        <v>30</v>
      </c>
      <c r="I428" s="15">
        <v>-30000</v>
      </c>
      <c r="J428" s="15" t="s">
        <v>23</v>
      </c>
      <c r="K428" s="15" t="s">
        <v>24</v>
      </c>
      <c r="L428" s="15" t="s">
        <v>17</v>
      </c>
      <c r="M428" s="15" t="s">
        <v>17</v>
      </c>
    </row>
    <row r="429" spans="2:13" x14ac:dyDescent="0.3">
      <c r="B429" s="15">
        <v>2023</v>
      </c>
      <c r="C429" s="15" t="s">
        <v>38</v>
      </c>
      <c r="D429" s="15">
        <v>1</v>
      </c>
      <c r="E429" s="16">
        <v>45199</v>
      </c>
      <c r="F429" s="16" t="str">
        <f t="shared" si="6"/>
        <v>30</v>
      </c>
      <c r="G429" s="16" t="s">
        <v>104</v>
      </c>
      <c r="H429" s="15" t="s">
        <v>30</v>
      </c>
      <c r="I429" s="15">
        <v>-2000</v>
      </c>
      <c r="J429" s="15" t="s">
        <v>25</v>
      </c>
      <c r="K429" s="15" t="s">
        <v>24</v>
      </c>
      <c r="L429" s="15" t="s">
        <v>17</v>
      </c>
      <c r="M429" s="15" t="s">
        <v>17</v>
      </c>
    </row>
    <row r="430" spans="2:13" x14ac:dyDescent="0.3">
      <c r="B430" s="15">
        <v>2023</v>
      </c>
      <c r="C430" s="15" t="s">
        <v>38</v>
      </c>
      <c r="D430" s="15">
        <v>1</v>
      </c>
      <c r="E430" s="16">
        <v>45199</v>
      </c>
      <c r="F430" s="16" t="str">
        <f t="shared" si="6"/>
        <v>30</v>
      </c>
      <c r="G430" s="16" t="s">
        <v>104</v>
      </c>
      <c r="H430" s="15" t="s">
        <v>30</v>
      </c>
      <c r="I430" s="15">
        <v>-4000</v>
      </c>
      <c r="J430" s="15" t="s">
        <v>26</v>
      </c>
      <c r="K430" s="15" t="s">
        <v>24</v>
      </c>
      <c r="L430" s="15" t="s">
        <v>17</v>
      </c>
      <c r="M430" s="15" t="s">
        <v>17</v>
      </c>
    </row>
    <row r="431" spans="2:13" x14ac:dyDescent="0.3">
      <c r="B431" s="15">
        <v>2023</v>
      </c>
      <c r="C431" s="15" t="s">
        <v>38</v>
      </c>
      <c r="D431" s="15">
        <v>1</v>
      </c>
      <c r="E431" s="16">
        <v>45199</v>
      </c>
      <c r="F431" s="16" t="str">
        <f t="shared" si="6"/>
        <v>30</v>
      </c>
      <c r="G431" s="16" t="s">
        <v>104</v>
      </c>
      <c r="H431" s="15" t="s">
        <v>30</v>
      </c>
      <c r="I431" s="15">
        <v>-6000</v>
      </c>
      <c r="J431" s="15" t="s">
        <v>11</v>
      </c>
      <c r="K431" s="15" t="s">
        <v>24</v>
      </c>
      <c r="L431" s="15" t="s">
        <v>17</v>
      </c>
      <c r="M431" s="15" t="s">
        <v>17</v>
      </c>
    </row>
    <row r="432" spans="2:13" x14ac:dyDescent="0.3">
      <c r="B432" s="15">
        <v>2023</v>
      </c>
      <c r="C432" s="15" t="s">
        <v>38</v>
      </c>
      <c r="D432" s="15">
        <v>1</v>
      </c>
      <c r="E432" s="16">
        <v>45199</v>
      </c>
      <c r="F432" s="16" t="str">
        <f t="shared" si="6"/>
        <v>30</v>
      </c>
      <c r="G432" s="16" t="s">
        <v>104</v>
      </c>
      <c r="H432" s="15" t="s">
        <v>30</v>
      </c>
      <c r="I432" s="15">
        <v>-130000</v>
      </c>
      <c r="J432" s="15" t="s">
        <v>27</v>
      </c>
      <c r="K432" s="15" t="s">
        <v>24</v>
      </c>
      <c r="L432" s="15" t="s">
        <v>17</v>
      </c>
      <c r="M432" s="15" t="s">
        <v>17</v>
      </c>
    </row>
    <row r="433" spans="2:13" x14ac:dyDescent="0.3">
      <c r="B433" s="15">
        <v>2023</v>
      </c>
      <c r="C433" s="15" t="s">
        <v>38</v>
      </c>
      <c r="D433" s="15">
        <v>1</v>
      </c>
      <c r="E433" s="16">
        <v>45199</v>
      </c>
      <c r="F433" s="16" t="str">
        <f t="shared" si="6"/>
        <v>30</v>
      </c>
      <c r="G433" s="16" t="s">
        <v>104</v>
      </c>
      <c r="H433" s="15" t="s">
        <v>30</v>
      </c>
      <c r="I433" s="15">
        <v>-7000</v>
      </c>
      <c r="J433" s="15" t="s">
        <v>22</v>
      </c>
      <c r="K433" s="15" t="s">
        <v>24</v>
      </c>
      <c r="L433" s="15" t="s">
        <v>17</v>
      </c>
      <c r="M433" s="15" t="s">
        <v>17</v>
      </c>
    </row>
    <row r="434" spans="2:13" x14ac:dyDescent="0.3">
      <c r="B434" s="15">
        <v>2023</v>
      </c>
      <c r="C434" s="15" t="s">
        <v>39</v>
      </c>
      <c r="D434" s="15">
        <v>1</v>
      </c>
      <c r="E434" s="16">
        <v>45230</v>
      </c>
      <c r="F434" s="16" t="str">
        <f t="shared" si="6"/>
        <v>31</v>
      </c>
      <c r="G434" s="16" t="s">
        <v>98</v>
      </c>
      <c r="H434" s="15" t="s">
        <v>30</v>
      </c>
      <c r="I434" s="15">
        <v>-22000</v>
      </c>
      <c r="J434" s="15" t="s">
        <v>28</v>
      </c>
      <c r="K434" s="15" t="s">
        <v>28</v>
      </c>
      <c r="L434" s="15" t="s">
        <v>17</v>
      </c>
      <c r="M434" s="15" t="s">
        <v>17</v>
      </c>
    </row>
    <row r="435" spans="2:13" x14ac:dyDescent="0.3">
      <c r="B435" s="15">
        <v>2023</v>
      </c>
      <c r="C435" s="15" t="s">
        <v>39</v>
      </c>
      <c r="D435" s="15">
        <v>1</v>
      </c>
      <c r="E435" s="16">
        <v>45230</v>
      </c>
      <c r="F435" s="16" t="str">
        <f t="shared" si="6"/>
        <v>31</v>
      </c>
      <c r="G435" s="16" t="s">
        <v>98</v>
      </c>
      <c r="H435" s="15" t="s">
        <v>30</v>
      </c>
      <c r="I435" s="15">
        <v>-20000</v>
      </c>
      <c r="J435" s="15" t="s">
        <v>15</v>
      </c>
      <c r="K435" s="15" t="s">
        <v>16</v>
      </c>
      <c r="L435" s="15" t="s">
        <v>17</v>
      </c>
      <c r="M435" s="15" t="s">
        <v>17</v>
      </c>
    </row>
    <row r="436" spans="2:13" x14ac:dyDescent="0.3">
      <c r="B436" s="15">
        <v>2023</v>
      </c>
      <c r="C436" s="15" t="s">
        <v>39</v>
      </c>
      <c r="D436" s="15">
        <v>1</v>
      </c>
      <c r="E436" s="16">
        <v>45230</v>
      </c>
      <c r="F436" s="16" t="str">
        <f t="shared" si="6"/>
        <v>31</v>
      </c>
      <c r="G436" s="16" t="s">
        <v>98</v>
      </c>
      <c r="H436" s="15" t="s">
        <v>30</v>
      </c>
      <c r="I436" s="15">
        <v>-40000</v>
      </c>
      <c r="J436" s="15" t="s">
        <v>18</v>
      </c>
      <c r="K436" s="15" t="s">
        <v>16</v>
      </c>
      <c r="L436" s="15" t="s">
        <v>17</v>
      </c>
      <c r="M436" s="15" t="s">
        <v>17</v>
      </c>
    </row>
    <row r="437" spans="2:13" x14ac:dyDescent="0.3">
      <c r="B437" s="15">
        <v>2023</v>
      </c>
      <c r="C437" s="15" t="s">
        <v>39</v>
      </c>
      <c r="D437" s="15">
        <v>1</v>
      </c>
      <c r="E437" s="16">
        <v>45230</v>
      </c>
      <c r="F437" s="16" t="str">
        <f t="shared" si="6"/>
        <v>31</v>
      </c>
      <c r="G437" s="16" t="s">
        <v>98</v>
      </c>
      <c r="H437" s="15" t="s">
        <v>30</v>
      </c>
      <c r="I437" s="15">
        <v>-15000</v>
      </c>
      <c r="J437" s="15" t="s">
        <v>19</v>
      </c>
      <c r="K437" s="15" t="s">
        <v>16</v>
      </c>
      <c r="L437" s="15" t="s">
        <v>17</v>
      </c>
      <c r="M437" s="15" t="s">
        <v>17</v>
      </c>
    </row>
    <row r="438" spans="2:13" x14ac:dyDescent="0.3">
      <c r="B438" s="15">
        <v>2023</v>
      </c>
      <c r="C438" s="15" t="s">
        <v>39</v>
      </c>
      <c r="D438" s="15">
        <v>1</v>
      </c>
      <c r="E438" s="16">
        <v>45230</v>
      </c>
      <c r="F438" s="16" t="str">
        <f t="shared" si="6"/>
        <v>31</v>
      </c>
      <c r="G438" s="16" t="s">
        <v>98</v>
      </c>
      <c r="H438" s="15" t="s">
        <v>30</v>
      </c>
      <c r="I438" s="15">
        <v>-45000</v>
      </c>
      <c r="J438" s="15" t="s">
        <v>20</v>
      </c>
      <c r="K438" s="15" t="s">
        <v>16</v>
      </c>
      <c r="L438" s="15" t="s">
        <v>17</v>
      </c>
      <c r="M438" s="15" t="s">
        <v>17</v>
      </c>
    </row>
    <row r="439" spans="2:13" x14ac:dyDescent="0.3">
      <c r="B439" s="15">
        <v>2023</v>
      </c>
      <c r="C439" s="15" t="s">
        <v>39</v>
      </c>
      <c r="D439" s="15">
        <v>1</v>
      </c>
      <c r="E439" s="16">
        <v>45230</v>
      </c>
      <c r="F439" s="16" t="str">
        <f t="shared" si="6"/>
        <v>31</v>
      </c>
      <c r="G439" s="16" t="s">
        <v>98</v>
      </c>
      <c r="H439" s="15" t="s">
        <v>30</v>
      </c>
      <c r="I439" s="15">
        <v>-5000</v>
      </c>
      <c r="J439" s="15" t="s">
        <v>21</v>
      </c>
      <c r="K439" s="15" t="s">
        <v>16</v>
      </c>
      <c r="L439" s="15" t="s">
        <v>17</v>
      </c>
      <c r="M439" s="15" t="s">
        <v>17</v>
      </c>
    </row>
    <row r="440" spans="2:13" x14ac:dyDescent="0.3">
      <c r="B440" s="15">
        <v>2023</v>
      </c>
      <c r="C440" s="15" t="s">
        <v>39</v>
      </c>
      <c r="D440" s="15">
        <v>1</v>
      </c>
      <c r="E440" s="16">
        <v>45230</v>
      </c>
      <c r="F440" s="16" t="str">
        <f t="shared" si="6"/>
        <v>31</v>
      </c>
      <c r="G440" s="16" t="s">
        <v>98</v>
      </c>
      <c r="H440" s="15" t="s">
        <v>30</v>
      </c>
      <c r="I440" s="15">
        <v>-2000</v>
      </c>
      <c r="J440" s="15" t="s">
        <v>22</v>
      </c>
      <c r="K440" s="15" t="s">
        <v>16</v>
      </c>
      <c r="L440" s="15" t="s">
        <v>17</v>
      </c>
      <c r="M440" s="15" t="s">
        <v>17</v>
      </c>
    </row>
    <row r="441" spans="2:13" x14ac:dyDescent="0.3">
      <c r="B441" s="15">
        <v>2023</v>
      </c>
      <c r="C441" s="15" t="s">
        <v>39</v>
      </c>
      <c r="D441" s="15">
        <v>1</v>
      </c>
      <c r="E441" s="16">
        <v>45230</v>
      </c>
      <c r="F441" s="16" t="str">
        <f t="shared" si="6"/>
        <v>31</v>
      </c>
      <c r="G441" s="16" t="s">
        <v>98</v>
      </c>
      <c r="H441" s="15" t="s">
        <v>30</v>
      </c>
      <c r="I441" s="15">
        <v>-30000</v>
      </c>
      <c r="J441" s="15" t="s">
        <v>23</v>
      </c>
      <c r="K441" s="15" t="s">
        <v>24</v>
      </c>
      <c r="L441" s="15" t="s">
        <v>17</v>
      </c>
      <c r="M441" s="15" t="s">
        <v>17</v>
      </c>
    </row>
    <row r="442" spans="2:13" x14ac:dyDescent="0.3">
      <c r="B442" s="15">
        <v>2023</v>
      </c>
      <c r="C442" s="15" t="s">
        <v>39</v>
      </c>
      <c r="D442" s="15">
        <v>1</v>
      </c>
      <c r="E442" s="16">
        <v>45230</v>
      </c>
      <c r="F442" s="16" t="str">
        <f t="shared" si="6"/>
        <v>31</v>
      </c>
      <c r="G442" s="16" t="s">
        <v>98</v>
      </c>
      <c r="H442" s="15" t="s">
        <v>30</v>
      </c>
      <c r="I442" s="15">
        <v>-2000</v>
      </c>
      <c r="J442" s="15" t="s">
        <v>25</v>
      </c>
      <c r="K442" s="15" t="s">
        <v>24</v>
      </c>
      <c r="L442" s="15" t="s">
        <v>17</v>
      </c>
      <c r="M442" s="15" t="s">
        <v>17</v>
      </c>
    </row>
    <row r="443" spans="2:13" x14ac:dyDescent="0.3">
      <c r="B443" s="15">
        <v>2023</v>
      </c>
      <c r="C443" s="15" t="s">
        <v>39</v>
      </c>
      <c r="D443" s="15">
        <v>1</v>
      </c>
      <c r="E443" s="16">
        <v>45230</v>
      </c>
      <c r="F443" s="16" t="str">
        <f t="shared" si="6"/>
        <v>31</v>
      </c>
      <c r="G443" s="16" t="s">
        <v>98</v>
      </c>
      <c r="H443" s="15" t="s">
        <v>30</v>
      </c>
      <c r="I443" s="15">
        <v>-4000</v>
      </c>
      <c r="J443" s="15" t="s">
        <v>26</v>
      </c>
      <c r="K443" s="15" t="s">
        <v>24</v>
      </c>
      <c r="L443" s="15" t="s">
        <v>17</v>
      </c>
      <c r="M443" s="15" t="s">
        <v>17</v>
      </c>
    </row>
    <row r="444" spans="2:13" x14ac:dyDescent="0.3">
      <c r="B444" s="15">
        <v>2023</v>
      </c>
      <c r="C444" s="15" t="s">
        <v>39</v>
      </c>
      <c r="D444" s="15">
        <v>1</v>
      </c>
      <c r="E444" s="16">
        <v>45230</v>
      </c>
      <c r="F444" s="16" t="str">
        <f t="shared" si="6"/>
        <v>31</v>
      </c>
      <c r="G444" s="16" t="s">
        <v>98</v>
      </c>
      <c r="H444" s="15" t="s">
        <v>30</v>
      </c>
      <c r="I444" s="15">
        <v>-6000</v>
      </c>
      <c r="J444" s="15" t="s">
        <v>11</v>
      </c>
      <c r="K444" s="15" t="s">
        <v>24</v>
      </c>
      <c r="L444" s="15" t="s">
        <v>17</v>
      </c>
      <c r="M444" s="15" t="s">
        <v>17</v>
      </c>
    </row>
    <row r="445" spans="2:13" x14ac:dyDescent="0.3">
      <c r="B445" s="15">
        <v>2023</v>
      </c>
      <c r="C445" s="15" t="s">
        <v>39</v>
      </c>
      <c r="D445" s="15">
        <v>1</v>
      </c>
      <c r="E445" s="16">
        <v>45230</v>
      </c>
      <c r="F445" s="16" t="str">
        <f t="shared" si="6"/>
        <v>31</v>
      </c>
      <c r="G445" s="16" t="s">
        <v>98</v>
      </c>
      <c r="H445" s="15" t="s">
        <v>30</v>
      </c>
      <c r="I445" s="15">
        <v>-110000</v>
      </c>
      <c r="J445" s="15" t="s">
        <v>27</v>
      </c>
      <c r="K445" s="15" t="s">
        <v>24</v>
      </c>
      <c r="L445" s="15" t="s">
        <v>17</v>
      </c>
      <c r="M445" s="15" t="s">
        <v>17</v>
      </c>
    </row>
    <row r="446" spans="2:13" x14ac:dyDescent="0.3">
      <c r="B446" s="15">
        <v>2023</v>
      </c>
      <c r="C446" s="15" t="s">
        <v>39</v>
      </c>
      <c r="D446" s="15">
        <v>1</v>
      </c>
      <c r="E446" s="16">
        <v>45230</v>
      </c>
      <c r="F446" s="16" t="str">
        <f t="shared" si="6"/>
        <v>31</v>
      </c>
      <c r="G446" s="16" t="s">
        <v>98</v>
      </c>
      <c r="H446" s="15" t="s">
        <v>30</v>
      </c>
      <c r="I446" s="15">
        <v>-7000</v>
      </c>
      <c r="J446" s="15" t="s">
        <v>22</v>
      </c>
      <c r="K446" s="15" t="s">
        <v>24</v>
      </c>
      <c r="L446" s="15" t="s">
        <v>17</v>
      </c>
      <c r="M446" s="15" t="s">
        <v>17</v>
      </c>
    </row>
    <row r="447" spans="2:13" x14ac:dyDescent="0.3">
      <c r="B447" s="15">
        <v>2023</v>
      </c>
      <c r="C447" s="15" t="s">
        <v>40</v>
      </c>
      <c r="D447" s="15">
        <v>1</v>
      </c>
      <c r="E447" s="16">
        <v>45260</v>
      </c>
      <c r="F447" s="16" t="str">
        <f t="shared" si="6"/>
        <v>30</v>
      </c>
      <c r="G447" s="16" t="s">
        <v>103</v>
      </c>
      <c r="H447" s="15" t="s">
        <v>30</v>
      </c>
      <c r="I447" s="15">
        <v>-15300</v>
      </c>
      <c r="J447" s="15" t="s">
        <v>28</v>
      </c>
      <c r="K447" s="15" t="s">
        <v>28</v>
      </c>
      <c r="L447" s="15" t="s">
        <v>17</v>
      </c>
      <c r="M447" s="15" t="s">
        <v>17</v>
      </c>
    </row>
    <row r="448" spans="2:13" x14ac:dyDescent="0.3">
      <c r="B448" s="15">
        <v>2023</v>
      </c>
      <c r="C448" s="15" t="s">
        <v>40</v>
      </c>
      <c r="D448" s="15">
        <v>1</v>
      </c>
      <c r="E448" s="16">
        <v>45260</v>
      </c>
      <c r="F448" s="16" t="str">
        <f t="shared" si="6"/>
        <v>30</v>
      </c>
      <c r="G448" s="16" t="s">
        <v>103</v>
      </c>
      <c r="H448" s="15" t="s">
        <v>30</v>
      </c>
      <c r="I448" s="15">
        <v>-20000</v>
      </c>
      <c r="J448" s="15" t="s">
        <v>15</v>
      </c>
      <c r="K448" s="15" t="s">
        <v>16</v>
      </c>
      <c r="L448" s="15" t="s">
        <v>17</v>
      </c>
      <c r="M448" s="15" t="s">
        <v>17</v>
      </c>
    </row>
    <row r="449" spans="2:13" x14ac:dyDescent="0.3">
      <c r="B449" s="15">
        <v>2023</v>
      </c>
      <c r="C449" s="15" t="s">
        <v>40</v>
      </c>
      <c r="D449" s="15">
        <v>1</v>
      </c>
      <c r="E449" s="16">
        <v>45260</v>
      </c>
      <c r="F449" s="16" t="str">
        <f t="shared" si="6"/>
        <v>30</v>
      </c>
      <c r="G449" s="16" t="s">
        <v>103</v>
      </c>
      <c r="H449" s="15" t="s">
        <v>30</v>
      </c>
      <c r="I449" s="15">
        <v>-40000</v>
      </c>
      <c r="J449" s="15" t="s">
        <v>18</v>
      </c>
      <c r="K449" s="15" t="s">
        <v>16</v>
      </c>
      <c r="L449" s="15" t="s">
        <v>17</v>
      </c>
      <c r="M449" s="15" t="s">
        <v>17</v>
      </c>
    </row>
    <row r="450" spans="2:13" x14ac:dyDescent="0.3">
      <c r="B450" s="15">
        <v>2023</v>
      </c>
      <c r="C450" s="15" t="s">
        <v>40</v>
      </c>
      <c r="D450" s="15">
        <v>1</v>
      </c>
      <c r="E450" s="16">
        <v>45260</v>
      </c>
      <c r="F450" s="16" t="str">
        <f t="shared" si="6"/>
        <v>30</v>
      </c>
      <c r="G450" s="16" t="s">
        <v>103</v>
      </c>
      <c r="H450" s="15" t="s">
        <v>30</v>
      </c>
      <c r="I450" s="15">
        <v>-30000</v>
      </c>
      <c r="J450" s="15" t="s">
        <v>19</v>
      </c>
      <c r="K450" s="15" t="s">
        <v>16</v>
      </c>
      <c r="L450" s="15" t="s">
        <v>17</v>
      </c>
      <c r="M450" s="15" t="s">
        <v>17</v>
      </c>
    </row>
    <row r="451" spans="2:13" x14ac:dyDescent="0.3">
      <c r="B451" s="15">
        <v>2023</v>
      </c>
      <c r="C451" s="15" t="s">
        <v>40</v>
      </c>
      <c r="D451" s="15">
        <v>1</v>
      </c>
      <c r="E451" s="16">
        <v>45260</v>
      </c>
      <c r="F451" s="16" t="str">
        <f t="shared" si="6"/>
        <v>30</v>
      </c>
      <c r="G451" s="16" t="s">
        <v>103</v>
      </c>
      <c r="H451" s="15" t="s">
        <v>30</v>
      </c>
      <c r="I451" s="15">
        <v>-45000</v>
      </c>
      <c r="J451" s="15" t="s">
        <v>20</v>
      </c>
      <c r="K451" s="15" t="s">
        <v>16</v>
      </c>
      <c r="L451" s="15" t="s">
        <v>17</v>
      </c>
      <c r="M451" s="15" t="s">
        <v>17</v>
      </c>
    </row>
    <row r="452" spans="2:13" x14ac:dyDescent="0.3">
      <c r="B452" s="15">
        <v>2023</v>
      </c>
      <c r="C452" s="15" t="s">
        <v>40</v>
      </c>
      <c r="D452" s="15">
        <v>1</v>
      </c>
      <c r="E452" s="16">
        <v>45260</v>
      </c>
      <c r="F452" s="16" t="str">
        <f t="shared" si="6"/>
        <v>30</v>
      </c>
      <c r="G452" s="16" t="s">
        <v>103</v>
      </c>
      <c r="H452" s="15" t="s">
        <v>30</v>
      </c>
      <c r="I452" s="15">
        <v>-5000</v>
      </c>
      <c r="J452" s="15" t="s">
        <v>21</v>
      </c>
      <c r="K452" s="15" t="s">
        <v>16</v>
      </c>
      <c r="L452" s="15" t="s">
        <v>17</v>
      </c>
      <c r="M452" s="15" t="s">
        <v>17</v>
      </c>
    </row>
    <row r="453" spans="2:13" x14ac:dyDescent="0.3">
      <c r="B453" s="15">
        <v>2023</v>
      </c>
      <c r="C453" s="15" t="s">
        <v>40</v>
      </c>
      <c r="D453" s="15">
        <v>1</v>
      </c>
      <c r="E453" s="16">
        <v>45260</v>
      </c>
      <c r="F453" s="16" t="str">
        <f t="shared" si="6"/>
        <v>30</v>
      </c>
      <c r="G453" s="16" t="s">
        <v>103</v>
      </c>
      <c r="H453" s="15" t="s">
        <v>30</v>
      </c>
      <c r="I453" s="15">
        <v>-4000</v>
      </c>
      <c r="J453" s="15" t="s">
        <v>22</v>
      </c>
      <c r="K453" s="15" t="s">
        <v>16</v>
      </c>
      <c r="L453" s="15" t="s">
        <v>17</v>
      </c>
      <c r="M453" s="15" t="s">
        <v>17</v>
      </c>
    </row>
    <row r="454" spans="2:13" x14ac:dyDescent="0.3">
      <c r="B454" s="15">
        <v>2023</v>
      </c>
      <c r="C454" s="15" t="s">
        <v>40</v>
      </c>
      <c r="D454" s="15">
        <v>1</v>
      </c>
      <c r="E454" s="16">
        <v>45260</v>
      </c>
      <c r="F454" s="16" t="str">
        <f t="shared" ref="F454:F472" si="7">TEXT(E454,"DD")</f>
        <v>30</v>
      </c>
      <c r="G454" s="16" t="s">
        <v>103</v>
      </c>
      <c r="H454" s="15" t="s">
        <v>30</v>
      </c>
      <c r="I454" s="15">
        <v>-30000</v>
      </c>
      <c r="J454" s="15" t="s">
        <v>23</v>
      </c>
      <c r="K454" s="15" t="s">
        <v>24</v>
      </c>
      <c r="L454" s="15" t="s">
        <v>17</v>
      </c>
      <c r="M454" s="15" t="s">
        <v>17</v>
      </c>
    </row>
    <row r="455" spans="2:13" x14ac:dyDescent="0.3">
      <c r="B455" s="15">
        <v>2023</v>
      </c>
      <c r="C455" s="15" t="s">
        <v>40</v>
      </c>
      <c r="D455" s="15">
        <v>1</v>
      </c>
      <c r="E455" s="16">
        <v>45260</v>
      </c>
      <c r="F455" s="16" t="str">
        <f t="shared" si="7"/>
        <v>30</v>
      </c>
      <c r="G455" s="16" t="s">
        <v>103</v>
      </c>
      <c r="H455" s="15" t="s">
        <v>30</v>
      </c>
      <c r="I455" s="15">
        <v>-3000</v>
      </c>
      <c r="J455" s="15" t="s">
        <v>25</v>
      </c>
      <c r="K455" s="15" t="s">
        <v>24</v>
      </c>
      <c r="L455" s="15" t="s">
        <v>17</v>
      </c>
      <c r="M455" s="15" t="s">
        <v>17</v>
      </c>
    </row>
    <row r="456" spans="2:13" x14ac:dyDescent="0.3">
      <c r="B456" s="15">
        <v>2023</v>
      </c>
      <c r="C456" s="15" t="s">
        <v>40</v>
      </c>
      <c r="D456" s="15">
        <v>1</v>
      </c>
      <c r="E456" s="16">
        <v>45260</v>
      </c>
      <c r="F456" s="16" t="str">
        <f t="shared" si="7"/>
        <v>30</v>
      </c>
      <c r="G456" s="16" t="s">
        <v>103</v>
      </c>
      <c r="H456" s="15" t="s">
        <v>30</v>
      </c>
      <c r="I456" s="15">
        <v>-3000</v>
      </c>
      <c r="J456" s="15" t="s">
        <v>26</v>
      </c>
      <c r="K456" s="15" t="s">
        <v>24</v>
      </c>
      <c r="L456" s="15" t="s">
        <v>17</v>
      </c>
      <c r="M456" s="15" t="s">
        <v>17</v>
      </c>
    </row>
    <row r="457" spans="2:13" x14ac:dyDescent="0.3">
      <c r="B457" s="15">
        <v>2023</v>
      </c>
      <c r="C457" s="15" t="s">
        <v>40</v>
      </c>
      <c r="D457" s="15">
        <v>1</v>
      </c>
      <c r="E457" s="16">
        <v>45260</v>
      </c>
      <c r="F457" s="16" t="str">
        <f t="shared" si="7"/>
        <v>30</v>
      </c>
      <c r="G457" s="16" t="s">
        <v>103</v>
      </c>
      <c r="H457" s="15" t="s">
        <v>30</v>
      </c>
      <c r="I457" s="15">
        <v>-7000</v>
      </c>
      <c r="J457" s="15" t="s">
        <v>11</v>
      </c>
      <c r="K457" s="15" t="s">
        <v>24</v>
      </c>
      <c r="L457" s="15" t="s">
        <v>17</v>
      </c>
      <c r="M457" s="15" t="s">
        <v>17</v>
      </c>
    </row>
    <row r="458" spans="2:13" x14ac:dyDescent="0.3">
      <c r="B458" s="15">
        <v>2023</v>
      </c>
      <c r="C458" s="15" t="s">
        <v>40</v>
      </c>
      <c r="D458" s="15">
        <v>1</v>
      </c>
      <c r="E458" s="16">
        <v>45260</v>
      </c>
      <c r="F458" s="16" t="str">
        <f t="shared" si="7"/>
        <v>30</v>
      </c>
      <c r="G458" s="16" t="s">
        <v>103</v>
      </c>
      <c r="H458" s="15" t="s">
        <v>30</v>
      </c>
      <c r="I458" s="15">
        <v>-110000</v>
      </c>
      <c r="J458" s="15" t="s">
        <v>27</v>
      </c>
      <c r="K458" s="15" t="s">
        <v>24</v>
      </c>
      <c r="L458" s="15" t="s">
        <v>17</v>
      </c>
      <c r="M458" s="15" t="s">
        <v>17</v>
      </c>
    </row>
    <row r="459" spans="2:13" x14ac:dyDescent="0.3">
      <c r="B459" s="15">
        <v>2023</v>
      </c>
      <c r="C459" s="15" t="s">
        <v>40</v>
      </c>
      <c r="D459" s="15">
        <v>1</v>
      </c>
      <c r="E459" s="16">
        <v>45260</v>
      </c>
      <c r="F459" s="16" t="str">
        <f t="shared" si="7"/>
        <v>30</v>
      </c>
      <c r="G459" s="16" t="s">
        <v>103</v>
      </c>
      <c r="H459" s="15" t="s">
        <v>30</v>
      </c>
      <c r="I459" s="15">
        <v>-7000</v>
      </c>
      <c r="J459" s="15" t="s">
        <v>22</v>
      </c>
      <c r="K459" s="15" t="s">
        <v>24</v>
      </c>
      <c r="L459" s="15" t="s">
        <v>17</v>
      </c>
      <c r="M459" s="15" t="s">
        <v>17</v>
      </c>
    </row>
    <row r="460" spans="2:13" x14ac:dyDescent="0.3">
      <c r="B460" s="15">
        <v>2023</v>
      </c>
      <c r="C460" s="15" t="s">
        <v>41</v>
      </c>
      <c r="D460" s="15">
        <v>1</v>
      </c>
      <c r="E460" s="16">
        <v>45291</v>
      </c>
      <c r="F460" s="16" t="str">
        <f t="shared" si="7"/>
        <v>31</v>
      </c>
      <c r="G460" s="16" t="s">
        <v>100</v>
      </c>
      <c r="H460" s="15" t="s">
        <v>30</v>
      </c>
      <c r="I460" s="15">
        <v>-36700</v>
      </c>
      <c r="J460" s="15" t="s">
        <v>28</v>
      </c>
      <c r="K460" s="15" t="s">
        <v>28</v>
      </c>
      <c r="L460" s="15" t="s">
        <v>17</v>
      </c>
      <c r="M460" s="15" t="s">
        <v>17</v>
      </c>
    </row>
    <row r="461" spans="2:13" x14ac:dyDescent="0.3">
      <c r="B461" s="15">
        <v>2023</v>
      </c>
      <c r="C461" s="15" t="s">
        <v>41</v>
      </c>
      <c r="D461" s="15">
        <v>1</v>
      </c>
      <c r="E461" s="16">
        <v>45291</v>
      </c>
      <c r="F461" s="16" t="str">
        <f t="shared" si="7"/>
        <v>31</v>
      </c>
      <c r="G461" s="16" t="s">
        <v>100</v>
      </c>
      <c r="H461" s="15" t="s">
        <v>30</v>
      </c>
      <c r="I461" s="15">
        <v>-20000</v>
      </c>
      <c r="J461" s="15" t="s">
        <v>15</v>
      </c>
      <c r="K461" s="15" t="s">
        <v>16</v>
      </c>
      <c r="L461" s="15" t="s">
        <v>17</v>
      </c>
      <c r="M461" s="15" t="s">
        <v>17</v>
      </c>
    </row>
    <row r="462" spans="2:13" x14ac:dyDescent="0.3">
      <c r="B462" s="15">
        <v>2023</v>
      </c>
      <c r="C462" s="15" t="s">
        <v>41</v>
      </c>
      <c r="D462" s="15">
        <v>1</v>
      </c>
      <c r="E462" s="16">
        <v>45291</v>
      </c>
      <c r="F462" s="16" t="str">
        <f t="shared" si="7"/>
        <v>31</v>
      </c>
      <c r="G462" s="16" t="s">
        <v>100</v>
      </c>
      <c r="H462" s="15" t="s">
        <v>30</v>
      </c>
      <c r="I462" s="15">
        <v>-40000</v>
      </c>
      <c r="J462" s="15" t="s">
        <v>18</v>
      </c>
      <c r="K462" s="15" t="s">
        <v>16</v>
      </c>
      <c r="L462" s="15" t="s">
        <v>17</v>
      </c>
      <c r="M462" s="15" t="s">
        <v>17</v>
      </c>
    </row>
    <row r="463" spans="2:13" x14ac:dyDescent="0.3">
      <c r="B463" s="15">
        <v>2023</v>
      </c>
      <c r="C463" s="15" t="s">
        <v>41</v>
      </c>
      <c r="D463" s="15">
        <v>1</v>
      </c>
      <c r="E463" s="16">
        <v>45291</v>
      </c>
      <c r="F463" s="16" t="str">
        <f t="shared" si="7"/>
        <v>31</v>
      </c>
      <c r="G463" s="16" t="s">
        <v>100</v>
      </c>
      <c r="H463" s="15" t="s">
        <v>30</v>
      </c>
      <c r="I463" s="15">
        <v>-40000</v>
      </c>
      <c r="J463" s="15" t="s">
        <v>19</v>
      </c>
      <c r="K463" s="15" t="s">
        <v>16</v>
      </c>
      <c r="L463" s="15" t="s">
        <v>17</v>
      </c>
      <c r="M463" s="15" t="s">
        <v>17</v>
      </c>
    </row>
    <row r="464" spans="2:13" x14ac:dyDescent="0.3">
      <c r="B464" s="15">
        <v>2023</v>
      </c>
      <c r="C464" s="15" t="s">
        <v>41</v>
      </c>
      <c r="D464" s="15">
        <v>1</v>
      </c>
      <c r="E464" s="16">
        <v>45291</v>
      </c>
      <c r="F464" s="16" t="str">
        <f t="shared" si="7"/>
        <v>31</v>
      </c>
      <c r="G464" s="16" t="s">
        <v>100</v>
      </c>
      <c r="H464" s="15" t="s">
        <v>30</v>
      </c>
      <c r="I464" s="15">
        <v>-50000</v>
      </c>
      <c r="J464" s="15" t="s">
        <v>20</v>
      </c>
      <c r="K464" s="15" t="s">
        <v>16</v>
      </c>
      <c r="L464" s="15" t="s">
        <v>17</v>
      </c>
      <c r="M464" s="15" t="s">
        <v>17</v>
      </c>
    </row>
    <row r="465" spans="2:13" x14ac:dyDescent="0.3">
      <c r="B465" s="15">
        <v>2023</v>
      </c>
      <c r="C465" s="15" t="s">
        <v>41</v>
      </c>
      <c r="D465" s="15">
        <v>1</v>
      </c>
      <c r="E465" s="16">
        <v>45291</v>
      </c>
      <c r="F465" s="16" t="str">
        <f t="shared" si="7"/>
        <v>31</v>
      </c>
      <c r="G465" s="16" t="s">
        <v>100</v>
      </c>
      <c r="H465" s="15" t="s">
        <v>30</v>
      </c>
      <c r="I465" s="15">
        <v>-5000</v>
      </c>
      <c r="J465" s="15" t="s">
        <v>21</v>
      </c>
      <c r="K465" s="15" t="s">
        <v>16</v>
      </c>
      <c r="L465" s="15" t="s">
        <v>17</v>
      </c>
      <c r="M465" s="15" t="s">
        <v>17</v>
      </c>
    </row>
    <row r="466" spans="2:13" x14ac:dyDescent="0.3">
      <c r="B466" s="15">
        <v>2023</v>
      </c>
      <c r="C466" s="15" t="s">
        <v>41</v>
      </c>
      <c r="D466" s="15">
        <v>1</v>
      </c>
      <c r="E466" s="16">
        <v>45291</v>
      </c>
      <c r="F466" s="16" t="str">
        <f t="shared" si="7"/>
        <v>31</v>
      </c>
      <c r="G466" s="16" t="s">
        <v>100</v>
      </c>
      <c r="H466" s="15" t="s">
        <v>30</v>
      </c>
      <c r="I466" s="15">
        <v>-8000</v>
      </c>
      <c r="J466" s="15" t="s">
        <v>22</v>
      </c>
      <c r="K466" s="15" t="s">
        <v>16</v>
      </c>
      <c r="L466" s="15" t="s">
        <v>17</v>
      </c>
      <c r="M466" s="15" t="s">
        <v>17</v>
      </c>
    </row>
    <row r="467" spans="2:13" x14ac:dyDescent="0.3">
      <c r="B467" s="15">
        <v>2023</v>
      </c>
      <c r="C467" s="15" t="s">
        <v>41</v>
      </c>
      <c r="D467" s="15">
        <v>1</v>
      </c>
      <c r="E467" s="16">
        <v>45291</v>
      </c>
      <c r="F467" s="16" t="str">
        <f t="shared" si="7"/>
        <v>31</v>
      </c>
      <c r="G467" s="16" t="s">
        <v>100</v>
      </c>
      <c r="H467" s="15" t="s">
        <v>30</v>
      </c>
      <c r="I467" s="15">
        <v>-30000</v>
      </c>
      <c r="J467" s="15" t="s">
        <v>23</v>
      </c>
      <c r="K467" s="15" t="s">
        <v>24</v>
      </c>
      <c r="L467" s="15" t="s">
        <v>17</v>
      </c>
      <c r="M467" s="15" t="s">
        <v>17</v>
      </c>
    </row>
    <row r="468" spans="2:13" x14ac:dyDescent="0.3">
      <c r="B468" s="15">
        <v>2023</v>
      </c>
      <c r="C468" s="15" t="s">
        <v>41</v>
      </c>
      <c r="D468" s="15">
        <v>1</v>
      </c>
      <c r="E468" s="16">
        <v>45291</v>
      </c>
      <c r="F468" s="16" t="str">
        <f t="shared" si="7"/>
        <v>31</v>
      </c>
      <c r="G468" s="16" t="s">
        <v>100</v>
      </c>
      <c r="H468" s="15" t="s">
        <v>30</v>
      </c>
      <c r="I468" s="15">
        <v>-4000</v>
      </c>
      <c r="J468" s="15" t="s">
        <v>25</v>
      </c>
      <c r="K468" s="15" t="s">
        <v>24</v>
      </c>
      <c r="L468" s="15" t="s">
        <v>17</v>
      </c>
      <c r="M468" s="15" t="s">
        <v>17</v>
      </c>
    </row>
    <row r="469" spans="2:13" x14ac:dyDescent="0.3">
      <c r="B469" s="15">
        <v>2023</v>
      </c>
      <c r="C469" s="15" t="s">
        <v>41</v>
      </c>
      <c r="D469" s="15">
        <v>1</v>
      </c>
      <c r="E469" s="16">
        <v>45291</v>
      </c>
      <c r="F469" s="16" t="str">
        <f t="shared" si="7"/>
        <v>31</v>
      </c>
      <c r="G469" s="16" t="s">
        <v>100</v>
      </c>
      <c r="H469" s="15" t="s">
        <v>30</v>
      </c>
      <c r="I469" s="15">
        <v>-7000</v>
      </c>
      <c r="J469" s="15" t="s">
        <v>26</v>
      </c>
      <c r="K469" s="15" t="s">
        <v>24</v>
      </c>
      <c r="L469" s="15" t="s">
        <v>17</v>
      </c>
      <c r="M469" s="15" t="s">
        <v>17</v>
      </c>
    </row>
    <row r="470" spans="2:13" x14ac:dyDescent="0.3">
      <c r="B470" s="15">
        <v>2023</v>
      </c>
      <c r="C470" s="15" t="s">
        <v>41</v>
      </c>
      <c r="D470" s="15">
        <v>1</v>
      </c>
      <c r="E470" s="16">
        <v>45291</v>
      </c>
      <c r="F470" s="16" t="str">
        <f t="shared" si="7"/>
        <v>31</v>
      </c>
      <c r="G470" s="16" t="s">
        <v>100</v>
      </c>
      <c r="H470" s="15" t="s">
        <v>30</v>
      </c>
      <c r="I470" s="15">
        <v>-9000</v>
      </c>
      <c r="J470" s="15" t="s">
        <v>11</v>
      </c>
      <c r="K470" s="15" t="s">
        <v>24</v>
      </c>
      <c r="L470" s="15" t="s">
        <v>17</v>
      </c>
      <c r="M470" s="15" t="s">
        <v>17</v>
      </c>
    </row>
    <row r="471" spans="2:13" x14ac:dyDescent="0.3">
      <c r="B471" s="15">
        <v>2023</v>
      </c>
      <c r="C471" s="15" t="s">
        <v>41</v>
      </c>
      <c r="D471" s="15">
        <v>1</v>
      </c>
      <c r="E471" s="16">
        <v>45291</v>
      </c>
      <c r="F471" s="16" t="str">
        <f t="shared" si="7"/>
        <v>31</v>
      </c>
      <c r="G471" s="16" t="s">
        <v>100</v>
      </c>
      <c r="H471" s="15" t="s">
        <v>30</v>
      </c>
      <c r="I471" s="15">
        <v>-110000</v>
      </c>
      <c r="J471" s="15" t="s">
        <v>27</v>
      </c>
      <c r="K471" s="15" t="s">
        <v>24</v>
      </c>
      <c r="L471" s="15" t="s">
        <v>17</v>
      </c>
      <c r="M471" s="15" t="s">
        <v>17</v>
      </c>
    </row>
    <row r="472" spans="2:13" x14ac:dyDescent="0.3">
      <c r="B472" s="15">
        <v>2023</v>
      </c>
      <c r="C472" s="15" t="s">
        <v>41</v>
      </c>
      <c r="D472" s="15">
        <v>1</v>
      </c>
      <c r="E472" s="16">
        <v>45291</v>
      </c>
      <c r="F472" s="16" t="str">
        <f t="shared" si="7"/>
        <v>31</v>
      </c>
      <c r="G472" s="16" t="s">
        <v>100</v>
      </c>
      <c r="H472" s="15" t="s">
        <v>30</v>
      </c>
      <c r="I472" s="15">
        <v>-7000</v>
      </c>
      <c r="J472" s="15" t="s">
        <v>22</v>
      </c>
      <c r="K472" s="15" t="s">
        <v>24</v>
      </c>
      <c r="L472" s="15" t="s">
        <v>17</v>
      </c>
      <c r="M472" s="15" t="s">
        <v>17</v>
      </c>
    </row>
  </sheetData>
  <autoFilter ref="B4:M4" xr:uid="{A64CB0D4-056B-4A77-97D2-0DD915A2229B}"/>
  <pageMargins left="0.7" right="0.7" top="0.75" bottom="0.75" header="0.3" footer="0.3"/>
  <pageSetup paperSize="9" orientation="portrait" horizontalDpi="4294967293" verticalDpi="4294967293"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C82F0-18A9-4678-89BF-61F3437A6017}">
  <dimension ref="B1:L221"/>
  <sheetViews>
    <sheetView workbookViewId="0">
      <selection activeCell="J6" sqref="J6"/>
    </sheetView>
  </sheetViews>
  <sheetFormatPr defaultRowHeight="14.4" x14ac:dyDescent="0.3"/>
  <cols>
    <col min="2" max="2" width="5" bestFit="1" customWidth="1"/>
    <col min="3" max="3" width="12.109375" bestFit="1" customWidth="1"/>
    <col min="4" max="4" width="15.21875" bestFit="1" customWidth="1"/>
    <col min="5" max="5" width="10.33203125" bestFit="1" customWidth="1"/>
    <col min="6" max="6" width="21.5546875" bestFit="1" customWidth="1"/>
    <col min="7" max="7" width="14.109375" bestFit="1" customWidth="1"/>
    <col min="8" max="8" width="27.21875" bestFit="1" customWidth="1"/>
    <col min="9" max="9" width="13.109375" bestFit="1" customWidth="1"/>
    <col min="10" max="10" width="16" bestFit="1" customWidth="1"/>
    <col min="11" max="11" width="22" bestFit="1" customWidth="1"/>
    <col min="12" max="12" width="17.44140625" bestFit="1" customWidth="1"/>
  </cols>
  <sheetData>
    <row r="1" spans="2:12" x14ac:dyDescent="0.3">
      <c r="F1" s="15" t="s">
        <v>49</v>
      </c>
    </row>
    <row r="2" spans="2:12" x14ac:dyDescent="0.3">
      <c r="F2" s="15" t="s">
        <v>24</v>
      </c>
    </row>
    <row r="4" spans="2:12" x14ac:dyDescent="0.3">
      <c r="B4" s="17" t="s">
        <v>0</v>
      </c>
      <c r="C4" s="17" t="s">
        <v>1</v>
      </c>
      <c r="D4" s="17" t="s">
        <v>2</v>
      </c>
      <c r="E4" s="18" t="s">
        <v>3</v>
      </c>
      <c r="F4" s="18" t="s">
        <v>96</v>
      </c>
      <c r="G4" s="18" t="s">
        <v>97</v>
      </c>
      <c r="H4" s="17" t="s">
        <v>4</v>
      </c>
      <c r="I4" s="17" t="s">
        <v>5</v>
      </c>
      <c r="J4" s="17" t="s">
        <v>6</v>
      </c>
      <c r="K4" s="17" t="s">
        <v>49</v>
      </c>
      <c r="L4" s="17" t="s">
        <v>50</v>
      </c>
    </row>
    <row r="5" spans="2:12" x14ac:dyDescent="0.3">
      <c r="B5" s="15">
        <v>2023</v>
      </c>
      <c r="C5" s="15" t="s">
        <v>9</v>
      </c>
      <c r="D5" s="15">
        <v>1</v>
      </c>
      <c r="E5" s="16">
        <v>44957</v>
      </c>
      <c r="F5" s="16" t="str">
        <f>TEXT(E5,"DD")</f>
        <v>31</v>
      </c>
      <c r="G5" s="16" t="s">
        <v>98</v>
      </c>
      <c r="H5" s="15" t="s">
        <v>10</v>
      </c>
      <c r="I5" s="15">
        <v>-20000</v>
      </c>
      <c r="J5" s="15" t="s">
        <v>23</v>
      </c>
      <c r="K5" s="15" t="s">
        <v>24</v>
      </c>
      <c r="L5" s="15" t="s">
        <v>17</v>
      </c>
    </row>
    <row r="6" spans="2:12" x14ac:dyDescent="0.3">
      <c r="B6" s="15">
        <v>2023</v>
      </c>
      <c r="C6" s="15" t="s">
        <v>9</v>
      </c>
      <c r="D6" s="15">
        <v>1</v>
      </c>
      <c r="E6" s="16">
        <v>44957</v>
      </c>
      <c r="F6" s="16" t="str">
        <f>TEXT(E6,"DD")</f>
        <v>31</v>
      </c>
      <c r="G6" s="16" t="s">
        <v>98</v>
      </c>
      <c r="H6" s="15" t="s">
        <v>10</v>
      </c>
      <c r="I6" s="15">
        <v>-1200</v>
      </c>
      <c r="J6" s="15" t="s">
        <v>25</v>
      </c>
      <c r="K6" s="15" t="s">
        <v>24</v>
      </c>
      <c r="L6" s="15" t="s">
        <v>17</v>
      </c>
    </row>
    <row r="7" spans="2:12" x14ac:dyDescent="0.3">
      <c r="B7" s="15">
        <v>2023</v>
      </c>
      <c r="C7" s="15" t="s">
        <v>9</v>
      </c>
      <c r="D7" s="15">
        <v>1</v>
      </c>
      <c r="E7" s="16">
        <v>44957</v>
      </c>
      <c r="F7" s="16" t="str">
        <f>TEXT(E7,"DD")</f>
        <v>31</v>
      </c>
      <c r="G7" s="16" t="s">
        <v>98</v>
      </c>
      <c r="H7" s="15" t="s">
        <v>10</v>
      </c>
      <c r="I7" s="15">
        <v>-2700</v>
      </c>
      <c r="J7" s="15" t="s">
        <v>26</v>
      </c>
      <c r="K7" s="15" t="s">
        <v>24</v>
      </c>
      <c r="L7" s="15" t="s">
        <v>17</v>
      </c>
    </row>
    <row r="8" spans="2:12" x14ac:dyDescent="0.3">
      <c r="B8" s="15">
        <v>2023</v>
      </c>
      <c r="C8" s="15" t="s">
        <v>9</v>
      </c>
      <c r="D8" s="15">
        <v>1</v>
      </c>
      <c r="E8" s="16">
        <v>44957</v>
      </c>
      <c r="F8" s="16" t="str">
        <f>TEXT(E8,"DD")</f>
        <v>31</v>
      </c>
      <c r="G8" s="16" t="s">
        <v>98</v>
      </c>
      <c r="H8" s="15" t="s">
        <v>10</v>
      </c>
      <c r="I8" s="15">
        <v>-3000</v>
      </c>
      <c r="J8" s="15" t="s">
        <v>11</v>
      </c>
      <c r="K8" s="15" t="s">
        <v>24</v>
      </c>
      <c r="L8" s="15" t="s">
        <v>17</v>
      </c>
    </row>
    <row r="9" spans="2:12" x14ac:dyDescent="0.3">
      <c r="B9" s="15">
        <v>2023</v>
      </c>
      <c r="C9" s="15" t="s">
        <v>9</v>
      </c>
      <c r="D9" s="15">
        <v>1</v>
      </c>
      <c r="E9" s="16">
        <v>44957</v>
      </c>
      <c r="F9" s="16" t="str">
        <f>TEXT(E9,"DD")</f>
        <v>31</v>
      </c>
      <c r="G9" s="16" t="s">
        <v>98</v>
      </c>
      <c r="H9" s="15" t="s">
        <v>10</v>
      </c>
      <c r="I9" s="15">
        <v>-65000</v>
      </c>
      <c r="J9" s="15" t="s">
        <v>27</v>
      </c>
      <c r="K9" s="15" t="s">
        <v>24</v>
      </c>
      <c r="L9" s="15" t="s">
        <v>17</v>
      </c>
    </row>
    <row r="10" spans="2:12" x14ac:dyDescent="0.3">
      <c r="B10" s="15">
        <v>2023</v>
      </c>
      <c r="C10" s="15" t="s">
        <v>9</v>
      </c>
      <c r="D10" s="15">
        <v>1</v>
      </c>
      <c r="E10" s="16">
        <v>44957</v>
      </c>
      <c r="F10" s="16" t="str">
        <f>TEXT(E10,"DD")</f>
        <v>31</v>
      </c>
      <c r="G10" s="16" t="s">
        <v>98</v>
      </c>
      <c r="H10" s="15" t="s">
        <v>10</v>
      </c>
      <c r="I10" s="15">
        <v>-2100</v>
      </c>
      <c r="J10" s="15" t="s">
        <v>22</v>
      </c>
      <c r="K10" s="15" t="s">
        <v>24</v>
      </c>
      <c r="L10" s="15" t="s">
        <v>17</v>
      </c>
    </row>
    <row r="11" spans="2:12" x14ac:dyDescent="0.3">
      <c r="B11" s="15">
        <v>2023</v>
      </c>
      <c r="C11" s="15" t="s">
        <v>31</v>
      </c>
      <c r="D11" s="15">
        <v>1</v>
      </c>
      <c r="E11" s="16">
        <v>44985</v>
      </c>
      <c r="F11" s="16" t="str">
        <f>TEXT(E11,"DD")</f>
        <v>28</v>
      </c>
      <c r="G11" s="16" t="s">
        <v>98</v>
      </c>
      <c r="H11" s="15" t="s">
        <v>10</v>
      </c>
      <c r="I11" s="15">
        <v>-20000</v>
      </c>
      <c r="J11" s="15" t="s">
        <v>23</v>
      </c>
      <c r="K11" s="15" t="s">
        <v>24</v>
      </c>
      <c r="L11" s="15" t="s">
        <v>17</v>
      </c>
    </row>
    <row r="12" spans="2:12" x14ac:dyDescent="0.3">
      <c r="B12" s="15">
        <v>2023</v>
      </c>
      <c r="C12" s="15" t="s">
        <v>31</v>
      </c>
      <c r="D12" s="15">
        <v>1</v>
      </c>
      <c r="E12" s="16">
        <v>44985</v>
      </c>
      <c r="F12" s="16" t="str">
        <f>TEXT(E12,"DD")</f>
        <v>28</v>
      </c>
      <c r="G12" s="16" t="s">
        <v>98</v>
      </c>
      <c r="H12" s="15" t="s">
        <v>10</v>
      </c>
      <c r="I12" s="15">
        <v>-1200</v>
      </c>
      <c r="J12" s="15" t="s">
        <v>25</v>
      </c>
      <c r="K12" s="15" t="s">
        <v>24</v>
      </c>
      <c r="L12" s="15" t="s">
        <v>17</v>
      </c>
    </row>
    <row r="13" spans="2:12" x14ac:dyDescent="0.3">
      <c r="B13" s="15">
        <v>2023</v>
      </c>
      <c r="C13" s="15" t="s">
        <v>31</v>
      </c>
      <c r="D13" s="15">
        <v>1</v>
      </c>
      <c r="E13" s="16">
        <v>44985</v>
      </c>
      <c r="F13" s="16" t="str">
        <f>TEXT(E13,"DD")</f>
        <v>28</v>
      </c>
      <c r="G13" s="16" t="s">
        <v>98</v>
      </c>
      <c r="H13" s="15" t="s">
        <v>10</v>
      </c>
      <c r="I13" s="15">
        <v>-2400</v>
      </c>
      <c r="J13" s="15" t="s">
        <v>26</v>
      </c>
      <c r="K13" s="15" t="s">
        <v>24</v>
      </c>
      <c r="L13" s="15" t="s">
        <v>17</v>
      </c>
    </row>
    <row r="14" spans="2:12" x14ac:dyDescent="0.3">
      <c r="B14" s="15">
        <v>2023</v>
      </c>
      <c r="C14" s="15" t="s">
        <v>31</v>
      </c>
      <c r="D14" s="15">
        <v>1</v>
      </c>
      <c r="E14" s="16">
        <v>44985</v>
      </c>
      <c r="F14" s="16" t="str">
        <f>TEXT(E14,"DD")</f>
        <v>28</v>
      </c>
      <c r="G14" s="16" t="s">
        <v>98</v>
      </c>
      <c r="H14" s="15" t="s">
        <v>10</v>
      </c>
      <c r="I14" s="15">
        <v>-3000</v>
      </c>
      <c r="J14" s="15" t="s">
        <v>11</v>
      </c>
      <c r="K14" s="15" t="s">
        <v>24</v>
      </c>
      <c r="L14" s="15" t="s">
        <v>17</v>
      </c>
    </row>
    <row r="15" spans="2:12" x14ac:dyDescent="0.3">
      <c r="B15" s="15">
        <v>2023</v>
      </c>
      <c r="C15" s="15" t="s">
        <v>31</v>
      </c>
      <c r="D15" s="15">
        <v>1</v>
      </c>
      <c r="E15" s="16">
        <v>44985</v>
      </c>
      <c r="F15" s="16" t="str">
        <f>TEXT(E15,"DD")</f>
        <v>28</v>
      </c>
      <c r="G15" s="16" t="s">
        <v>98</v>
      </c>
      <c r="H15" s="15" t="s">
        <v>10</v>
      </c>
      <c r="I15" s="15">
        <v>-65000</v>
      </c>
      <c r="J15" s="15" t="s">
        <v>27</v>
      </c>
      <c r="K15" s="15" t="s">
        <v>24</v>
      </c>
      <c r="L15" s="15" t="s">
        <v>17</v>
      </c>
    </row>
    <row r="16" spans="2:12" x14ac:dyDescent="0.3">
      <c r="B16" s="15">
        <v>2023</v>
      </c>
      <c r="C16" s="15" t="s">
        <v>31</v>
      </c>
      <c r="D16" s="15">
        <v>1</v>
      </c>
      <c r="E16" s="16">
        <v>44985</v>
      </c>
      <c r="F16" s="16" t="str">
        <f>TEXT(E16,"DD")</f>
        <v>28</v>
      </c>
      <c r="G16" s="16" t="s">
        <v>98</v>
      </c>
      <c r="H16" s="15" t="s">
        <v>10</v>
      </c>
      <c r="I16" s="15">
        <v>-1800</v>
      </c>
      <c r="J16" s="15" t="s">
        <v>22</v>
      </c>
      <c r="K16" s="15" t="s">
        <v>24</v>
      </c>
      <c r="L16" s="15" t="s">
        <v>17</v>
      </c>
    </row>
    <row r="17" spans="2:12" x14ac:dyDescent="0.3">
      <c r="B17" s="15">
        <v>2023</v>
      </c>
      <c r="C17" s="15" t="s">
        <v>32</v>
      </c>
      <c r="D17" s="15">
        <v>1</v>
      </c>
      <c r="E17" s="16">
        <v>45016</v>
      </c>
      <c r="F17" s="16" t="str">
        <f>TEXT(E17,"DD")</f>
        <v>31</v>
      </c>
      <c r="G17" s="16" t="s">
        <v>99</v>
      </c>
      <c r="H17" s="15" t="s">
        <v>10</v>
      </c>
      <c r="I17" s="15">
        <v>-20000</v>
      </c>
      <c r="J17" s="15" t="s">
        <v>23</v>
      </c>
      <c r="K17" s="15" t="s">
        <v>24</v>
      </c>
      <c r="L17" s="15" t="s">
        <v>17</v>
      </c>
    </row>
    <row r="18" spans="2:12" x14ac:dyDescent="0.3">
      <c r="B18" s="15">
        <v>2023</v>
      </c>
      <c r="C18" s="15" t="s">
        <v>32</v>
      </c>
      <c r="D18" s="15">
        <v>1</v>
      </c>
      <c r="E18" s="16">
        <v>45016</v>
      </c>
      <c r="F18" s="16" t="str">
        <f>TEXT(E18,"DD")</f>
        <v>31</v>
      </c>
      <c r="G18" s="16" t="s">
        <v>99</v>
      </c>
      <c r="H18" s="15" t="s">
        <v>10</v>
      </c>
      <c r="I18" s="15">
        <v>-600</v>
      </c>
      <c r="J18" s="15" t="s">
        <v>25</v>
      </c>
      <c r="K18" s="15" t="s">
        <v>24</v>
      </c>
      <c r="L18" s="15" t="s">
        <v>17</v>
      </c>
    </row>
    <row r="19" spans="2:12" x14ac:dyDescent="0.3">
      <c r="B19" s="15">
        <v>2023</v>
      </c>
      <c r="C19" s="15" t="s">
        <v>32</v>
      </c>
      <c r="D19" s="15">
        <v>1</v>
      </c>
      <c r="E19" s="16">
        <v>45016</v>
      </c>
      <c r="F19" s="16" t="str">
        <f>TEXT(E19,"DD")</f>
        <v>31</v>
      </c>
      <c r="G19" s="16" t="s">
        <v>99</v>
      </c>
      <c r="H19" s="15" t="s">
        <v>10</v>
      </c>
      <c r="I19" s="15">
        <v>-1500</v>
      </c>
      <c r="J19" s="15" t="s">
        <v>26</v>
      </c>
      <c r="K19" s="15" t="s">
        <v>24</v>
      </c>
      <c r="L19" s="15" t="s">
        <v>17</v>
      </c>
    </row>
    <row r="20" spans="2:12" x14ac:dyDescent="0.3">
      <c r="B20" s="15">
        <v>2023</v>
      </c>
      <c r="C20" s="15" t="s">
        <v>32</v>
      </c>
      <c r="D20" s="15">
        <v>1</v>
      </c>
      <c r="E20" s="16">
        <v>45016</v>
      </c>
      <c r="F20" s="16" t="str">
        <f>TEXT(E20,"DD")</f>
        <v>31</v>
      </c>
      <c r="G20" s="16" t="s">
        <v>99</v>
      </c>
      <c r="H20" s="15" t="s">
        <v>10</v>
      </c>
      <c r="I20" s="15">
        <v>-2100</v>
      </c>
      <c r="J20" s="15" t="s">
        <v>11</v>
      </c>
      <c r="K20" s="15" t="s">
        <v>24</v>
      </c>
      <c r="L20" s="15" t="s">
        <v>17</v>
      </c>
    </row>
    <row r="21" spans="2:12" x14ac:dyDescent="0.3">
      <c r="B21" s="15">
        <v>2023</v>
      </c>
      <c r="C21" s="15" t="s">
        <v>32</v>
      </c>
      <c r="D21" s="15">
        <v>1</v>
      </c>
      <c r="E21" s="16">
        <v>45016</v>
      </c>
      <c r="F21" s="16" t="str">
        <f>TEXT(E21,"DD")</f>
        <v>31</v>
      </c>
      <c r="G21" s="16" t="s">
        <v>99</v>
      </c>
      <c r="H21" s="15" t="s">
        <v>10</v>
      </c>
      <c r="I21" s="15">
        <v>-65000</v>
      </c>
      <c r="J21" s="15" t="s">
        <v>27</v>
      </c>
      <c r="K21" s="15" t="s">
        <v>24</v>
      </c>
      <c r="L21" s="15" t="s">
        <v>17</v>
      </c>
    </row>
    <row r="22" spans="2:12" x14ac:dyDescent="0.3">
      <c r="B22" s="15">
        <v>2023</v>
      </c>
      <c r="C22" s="15" t="s">
        <v>32</v>
      </c>
      <c r="D22" s="15">
        <v>1</v>
      </c>
      <c r="E22" s="16">
        <v>45016</v>
      </c>
      <c r="F22" s="16" t="str">
        <f>TEXT(E22,"DD")</f>
        <v>31</v>
      </c>
      <c r="G22" s="16" t="s">
        <v>99</v>
      </c>
      <c r="H22" s="15" t="s">
        <v>10</v>
      </c>
      <c r="I22" s="15">
        <v>-1500</v>
      </c>
      <c r="J22" s="15" t="s">
        <v>22</v>
      </c>
      <c r="K22" s="15" t="s">
        <v>24</v>
      </c>
      <c r="L22" s="15" t="s">
        <v>17</v>
      </c>
    </row>
    <row r="23" spans="2:12" x14ac:dyDescent="0.3">
      <c r="B23" s="15">
        <v>2023</v>
      </c>
      <c r="C23" s="15" t="s">
        <v>33</v>
      </c>
      <c r="D23" s="15">
        <v>1</v>
      </c>
      <c r="E23" s="16">
        <v>45046</v>
      </c>
      <c r="F23" s="16" t="str">
        <f>TEXT(E23,"DD")</f>
        <v>30</v>
      </c>
      <c r="G23" s="16" t="s">
        <v>100</v>
      </c>
      <c r="H23" s="15" t="s">
        <v>10</v>
      </c>
      <c r="I23" s="15">
        <v>-20000</v>
      </c>
      <c r="J23" s="15" t="s">
        <v>23</v>
      </c>
      <c r="K23" s="15" t="s">
        <v>24</v>
      </c>
      <c r="L23" s="15" t="s">
        <v>17</v>
      </c>
    </row>
    <row r="24" spans="2:12" x14ac:dyDescent="0.3">
      <c r="B24" s="15">
        <v>2023</v>
      </c>
      <c r="C24" s="15" t="s">
        <v>33</v>
      </c>
      <c r="D24" s="15">
        <v>1</v>
      </c>
      <c r="E24" s="16">
        <v>45046</v>
      </c>
      <c r="F24" s="16" t="str">
        <f>TEXT(E24,"DD")</f>
        <v>30</v>
      </c>
      <c r="G24" s="16" t="s">
        <v>100</v>
      </c>
      <c r="H24" s="15" t="s">
        <v>10</v>
      </c>
      <c r="I24" s="15">
        <v>-600</v>
      </c>
      <c r="J24" s="15" t="s">
        <v>25</v>
      </c>
      <c r="K24" s="15" t="s">
        <v>24</v>
      </c>
      <c r="L24" s="15" t="s">
        <v>17</v>
      </c>
    </row>
    <row r="25" spans="2:12" x14ac:dyDescent="0.3">
      <c r="B25" s="15">
        <v>2023</v>
      </c>
      <c r="C25" s="15" t="s">
        <v>33</v>
      </c>
      <c r="D25" s="15">
        <v>1</v>
      </c>
      <c r="E25" s="16">
        <v>45046</v>
      </c>
      <c r="F25" s="16" t="str">
        <f>TEXT(E25,"DD")</f>
        <v>30</v>
      </c>
      <c r="G25" s="16" t="s">
        <v>100</v>
      </c>
      <c r="H25" s="15" t="s">
        <v>10</v>
      </c>
      <c r="I25" s="15">
        <v>-1500</v>
      </c>
      <c r="J25" s="15" t="s">
        <v>26</v>
      </c>
      <c r="K25" s="15" t="s">
        <v>24</v>
      </c>
      <c r="L25" s="15" t="s">
        <v>17</v>
      </c>
    </row>
    <row r="26" spans="2:12" x14ac:dyDescent="0.3">
      <c r="B26" s="15">
        <v>2023</v>
      </c>
      <c r="C26" s="15" t="s">
        <v>33</v>
      </c>
      <c r="D26" s="15">
        <v>1</v>
      </c>
      <c r="E26" s="16">
        <v>45046</v>
      </c>
      <c r="F26" s="16" t="str">
        <f>TEXT(E26,"DD")</f>
        <v>30</v>
      </c>
      <c r="G26" s="16" t="s">
        <v>100</v>
      </c>
      <c r="H26" s="15" t="s">
        <v>10</v>
      </c>
      <c r="I26" s="15">
        <v>-1800</v>
      </c>
      <c r="J26" s="15" t="s">
        <v>11</v>
      </c>
      <c r="K26" s="15" t="s">
        <v>24</v>
      </c>
      <c r="L26" s="15" t="s">
        <v>17</v>
      </c>
    </row>
    <row r="27" spans="2:12" x14ac:dyDescent="0.3">
      <c r="B27" s="15">
        <v>2023</v>
      </c>
      <c r="C27" s="15" t="s">
        <v>33</v>
      </c>
      <c r="D27" s="15">
        <v>1</v>
      </c>
      <c r="E27" s="16">
        <v>45046</v>
      </c>
      <c r="F27" s="16" t="str">
        <f>TEXT(E27,"DD")</f>
        <v>30</v>
      </c>
      <c r="G27" s="16" t="s">
        <v>100</v>
      </c>
      <c r="H27" s="15" t="s">
        <v>10</v>
      </c>
      <c r="I27" s="15">
        <v>-65000</v>
      </c>
      <c r="J27" s="15" t="s">
        <v>27</v>
      </c>
      <c r="K27" s="15" t="s">
        <v>24</v>
      </c>
      <c r="L27" s="15" t="s">
        <v>17</v>
      </c>
    </row>
    <row r="28" spans="2:12" x14ac:dyDescent="0.3">
      <c r="B28" s="15">
        <v>2023</v>
      </c>
      <c r="C28" s="15" t="s">
        <v>33</v>
      </c>
      <c r="D28" s="15">
        <v>1</v>
      </c>
      <c r="E28" s="16">
        <v>45046</v>
      </c>
      <c r="F28" s="16" t="str">
        <f>TEXT(E28,"DD")</f>
        <v>30</v>
      </c>
      <c r="G28" s="16" t="s">
        <v>100</v>
      </c>
      <c r="H28" s="15" t="s">
        <v>10</v>
      </c>
      <c r="I28" s="15">
        <v>-3000</v>
      </c>
      <c r="J28" s="15" t="s">
        <v>22</v>
      </c>
      <c r="K28" s="15" t="s">
        <v>24</v>
      </c>
      <c r="L28" s="15" t="s">
        <v>17</v>
      </c>
    </row>
    <row r="29" spans="2:12" x14ac:dyDescent="0.3">
      <c r="B29" s="15">
        <v>2023</v>
      </c>
      <c r="C29" s="15" t="s">
        <v>34</v>
      </c>
      <c r="D29" s="15">
        <v>1</v>
      </c>
      <c r="E29" s="16">
        <v>45077</v>
      </c>
      <c r="F29" s="16" t="str">
        <f>TEXT(E29,"DD")</f>
        <v>31</v>
      </c>
      <c r="G29" s="16" t="s">
        <v>101</v>
      </c>
      <c r="H29" s="15" t="s">
        <v>10</v>
      </c>
      <c r="I29" s="15">
        <v>-20000</v>
      </c>
      <c r="J29" s="15" t="s">
        <v>23</v>
      </c>
      <c r="K29" s="15" t="s">
        <v>24</v>
      </c>
      <c r="L29" s="15" t="s">
        <v>17</v>
      </c>
    </row>
    <row r="30" spans="2:12" x14ac:dyDescent="0.3">
      <c r="B30" s="15">
        <v>2023</v>
      </c>
      <c r="C30" s="15" t="s">
        <v>34</v>
      </c>
      <c r="D30" s="15">
        <v>1</v>
      </c>
      <c r="E30" s="16">
        <v>45077</v>
      </c>
      <c r="F30" s="16" t="str">
        <f>TEXT(E30,"DD")</f>
        <v>31</v>
      </c>
      <c r="G30" s="16" t="s">
        <v>101</v>
      </c>
      <c r="H30" s="15" t="s">
        <v>10</v>
      </c>
      <c r="I30" s="15">
        <v>-1200</v>
      </c>
      <c r="J30" s="15" t="s">
        <v>25</v>
      </c>
      <c r="K30" s="15" t="s">
        <v>24</v>
      </c>
      <c r="L30" s="15" t="s">
        <v>17</v>
      </c>
    </row>
    <row r="31" spans="2:12" x14ac:dyDescent="0.3">
      <c r="B31" s="15">
        <v>2023</v>
      </c>
      <c r="C31" s="15" t="s">
        <v>34</v>
      </c>
      <c r="D31" s="15">
        <v>1</v>
      </c>
      <c r="E31" s="16">
        <v>45077</v>
      </c>
      <c r="F31" s="16" t="str">
        <f>TEXT(E31,"DD")</f>
        <v>31</v>
      </c>
      <c r="G31" s="16" t="s">
        <v>101</v>
      </c>
      <c r="H31" s="15" t="s">
        <v>10</v>
      </c>
      <c r="I31" s="15">
        <v>-2400</v>
      </c>
      <c r="J31" s="15" t="s">
        <v>26</v>
      </c>
      <c r="K31" s="15" t="s">
        <v>24</v>
      </c>
      <c r="L31" s="15" t="s">
        <v>17</v>
      </c>
    </row>
    <row r="32" spans="2:12" x14ac:dyDescent="0.3">
      <c r="B32" s="15">
        <v>2023</v>
      </c>
      <c r="C32" s="15" t="s">
        <v>34</v>
      </c>
      <c r="D32" s="15">
        <v>1</v>
      </c>
      <c r="E32" s="16">
        <v>45077</v>
      </c>
      <c r="F32" s="16" t="str">
        <f>TEXT(E32,"DD")</f>
        <v>31</v>
      </c>
      <c r="G32" s="16" t="s">
        <v>101</v>
      </c>
      <c r="H32" s="15" t="s">
        <v>10</v>
      </c>
      <c r="I32" s="15">
        <v>-2700</v>
      </c>
      <c r="J32" s="15" t="s">
        <v>11</v>
      </c>
      <c r="K32" s="15" t="s">
        <v>24</v>
      </c>
      <c r="L32" s="15" t="s">
        <v>17</v>
      </c>
    </row>
    <row r="33" spans="2:12" x14ac:dyDescent="0.3">
      <c r="B33" s="15">
        <v>2023</v>
      </c>
      <c r="C33" s="15" t="s">
        <v>34</v>
      </c>
      <c r="D33" s="15">
        <v>1</v>
      </c>
      <c r="E33" s="16">
        <v>45077</v>
      </c>
      <c r="F33" s="16" t="str">
        <f>TEXT(E33,"DD")</f>
        <v>31</v>
      </c>
      <c r="G33" s="16" t="s">
        <v>101</v>
      </c>
      <c r="H33" s="15" t="s">
        <v>10</v>
      </c>
      <c r="I33" s="15">
        <v>-65000</v>
      </c>
      <c r="J33" s="15" t="s">
        <v>27</v>
      </c>
      <c r="K33" s="15" t="s">
        <v>24</v>
      </c>
      <c r="L33" s="15" t="s">
        <v>17</v>
      </c>
    </row>
    <row r="34" spans="2:12" x14ac:dyDescent="0.3">
      <c r="B34" s="15">
        <v>2023</v>
      </c>
      <c r="C34" s="15" t="s">
        <v>34</v>
      </c>
      <c r="D34" s="15">
        <v>1</v>
      </c>
      <c r="E34" s="16">
        <v>45077</v>
      </c>
      <c r="F34" s="16" t="str">
        <f>TEXT(E34,"DD")</f>
        <v>31</v>
      </c>
      <c r="G34" s="16" t="s">
        <v>101</v>
      </c>
      <c r="H34" s="15" t="s">
        <v>10</v>
      </c>
      <c r="I34" s="15">
        <v>-3000</v>
      </c>
      <c r="J34" s="15" t="s">
        <v>22</v>
      </c>
      <c r="K34" s="15" t="s">
        <v>24</v>
      </c>
      <c r="L34" s="15" t="s">
        <v>17</v>
      </c>
    </row>
    <row r="35" spans="2:12" x14ac:dyDescent="0.3">
      <c r="B35" s="15">
        <v>2023</v>
      </c>
      <c r="C35" s="15" t="s">
        <v>35</v>
      </c>
      <c r="D35" s="15">
        <v>1</v>
      </c>
      <c r="E35" s="16">
        <v>45107</v>
      </c>
      <c r="F35" s="16" t="str">
        <f>TEXT(E35,"DD")</f>
        <v>30</v>
      </c>
      <c r="G35" s="16" t="s">
        <v>99</v>
      </c>
      <c r="H35" s="15" t="s">
        <v>10</v>
      </c>
      <c r="I35" s="15">
        <v>-20000</v>
      </c>
      <c r="J35" s="15" t="s">
        <v>23</v>
      </c>
      <c r="K35" s="15" t="s">
        <v>24</v>
      </c>
      <c r="L35" s="15" t="s">
        <v>17</v>
      </c>
    </row>
    <row r="36" spans="2:12" x14ac:dyDescent="0.3">
      <c r="B36" s="15">
        <v>2023</v>
      </c>
      <c r="C36" s="15" t="s">
        <v>35</v>
      </c>
      <c r="D36" s="15">
        <v>1</v>
      </c>
      <c r="E36" s="16">
        <v>45107</v>
      </c>
      <c r="F36" s="16" t="str">
        <f>TEXT(E36,"DD")</f>
        <v>30</v>
      </c>
      <c r="G36" s="16" t="s">
        <v>99</v>
      </c>
      <c r="H36" s="15" t="s">
        <v>10</v>
      </c>
      <c r="I36" s="15">
        <v>-900</v>
      </c>
      <c r="J36" s="15" t="s">
        <v>25</v>
      </c>
      <c r="K36" s="15" t="s">
        <v>24</v>
      </c>
      <c r="L36" s="15" t="s">
        <v>17</v>
      </c>
    </row>
    <row r="37" spans="2:12" x14ac:dyDescent="0.3">
      <c r="B37" s="15">
        <v>2023</v>
      </c>
      <c r="C37" s="15" t="s">
        <v>35</v>
      </c>
      <c r="D37" s="15">
        <v>1</v>
      </c>
      <c r="E37" s="16">
        <v>45107</v>
      </c>
      <c r="F37" s="16" t="str">
        <f>TEXT(E37,"DD")</f>
        <v>30</v>
      </c>
      <c r="G37" s="16" t="s">
        <v>99</v>
      </c>
      <c r="H37" s="15" t="s">
        <v>10</v>
      </c>
      <c r="I37" s="15">
        <v>-2700</v>
      </c>
      <c r="J37" s="15" t="s">
        <v>26</v>
      </c>
      <c r="K37" s="15" t="s">
        <v>24</v>
      </c>
      <c r="L37" s="15" t="s">
        <v>17</v>
      </c>
    </row>
    <row r="38" spans="2:12" x14ac:dyDescent="0.3">
      <c r="B38" s="15">
        <v>2023</v>
      </c>
      <c r="C38" s="15" t="s">
        <v>35</v>
      </c>
      <c r="D38" s="15">
        <v>1</v>
      </c>
      <c r="E38" s="16">
        <v>45107</v>
      </c>
      <c r="F38" s="16" t="str">
        <f>TEXT(E38,"DD")</f>
        <v>30</v>
      </c>
      <c r="G38" s="16" t="s">
        <v>99</v>
      </c>
      <c r="H38" s="15" t="s">
        <v>10</v>
      </c>
      <c r="I38" s="15">
        <v>-2400</v>
      </c>
      <c r="J38" s="15" t="s">
        <v>11</v>
      </c>
      <c r="K38" s="15" t="s">
        <v>24</v>
      </c>
      <c r="L38" s="15" t="s">
        <v>17</v>
      </c>
    </row>
    <row r="39" spans="2:12" x14ac:dyDescent="0.3">
      <c r="B39" s="15">
        <v>2023</v>
      </c>
      <c r="C39" s="15" t="s">
        <v>35</v>
      </c>
      <c r="D39" s="15">
        <v>1</v>
      </c>
      <c r="E39" s="16">
        <v>45107</v>
      </c>
      <c r="F39" s="16" t="str">
        <f>TEXT(E39,"DD")</f>
        <v>30</v>
      </c>
      <c r="G39" s="16" t="s">
        <v>99</v>
      </c>
      <c r="H39" s="15" t="s">
        <v>10</v>
      </c>
      <c r="I39" s="15">
        <v>-65000</v>
      </c>
      <c r="J39" s="15" t="s">
        <v>27</v>
      </c>
      <c r="K39" s="15" t="s">
        <v>24</v>
      </c>
      <c r="L39" s="15" t="s">
        <v>17</v>
      </c>
    </row>
    <row r="40" spans="2:12" x14ac:dyDescent="0.3">
      <c r="B40" s="15">
        <v>2023</v>
      </c>
      <c r="C40" s="15" t="s">
        <v>35</v>
      </c>
      <c r="D40" s="15">
        <v>1</v>
      </c>
      <c r="E40" s="16">
        <v>45107</v>
      </c>
      <c r="F40" s="16" t="str">
        <f>TEXT(E40,"DD")</f>
        <v>30</v>
      </c>
      <c r="G40" s="16" t="s">
        <v>99</v>
      </c>
      <c r="H40" s="15" t="s">
        <v>10</v>
      </c>
      <c r="I40" s="15">
        <v>-3000</v>
      </c>
      <c r="J40" s="15" t="s">
        <v>22</v>
      </c>
      <c r="K40" s="15" t="s">
        <v>24</v>
      </c>
      <c r="L40" s="15" t="s">
        <v>17</v>
      </c>
    </row>
    <row r="41" spans="2:12" x14ac:dyDescent="0.3">
      <c r="B41" s="15">
        <v>2023</v>
      </c>
      <c r="C41" s="15" t="s">
        <v>36</v>
      </c>
      <c r="D41" s="15">
        <v>1</v>
      </c>
      <c r="E41" s="16">
        <v>45138</v>
      </c>
      <c r="F41" s="16" t="str">
        <f>TEXT(E41,"DD")</f>
        <v>31</v>
      </c>
      <c r="G41" s="16" t="s">
        <v>102</v>
      </c>
      <c r="H41" s="15" t="s">
        <v>10</v>
      </c>
      <c r="I41" s="15">
        <v>-20000</v>
      </c>
      <c r="J41" s="15" t="s">
        <v>23</v>
      </c>
      <c r="K41" s="15" t="s">
        <v>24</v>
      </c>
      <c r="L41" s="15" t="s">
        <v>17</v>
      </c>
    </row>
    <row r="42" spans="2:12" x14ac:dyDescent="0.3">
      <c r="B42" s="15">
        <v>2023</v>
      </c>
      <c r="C42" s="15" t="s">
        <v>36</v>
      </c>
      <c r="D42" s="15">
        <v>1</v>
      </c>
      <c r="E42" s="16">
        <v>45138</v>
      </c>
      <c r="F42" s="16" t="str">
        <f>TEXT(E42,"DD")</f>
        <v>31</v>
      </c>
      <c r="G42" s="16" t="s">
        <v>102</v>
      </c>
      <c r="H42" s="15" t="s">
        <v>10</v>
      </c>
      <c r="I42" s="15">
        <v>-600</v>
      </c>
      <c r="J42" s="15" t="s">
        <v>25</v>
      </c>
      <c r="K42" s="15" t="s">
        <v>24</v>
      </c>
      <c r="L42" s="15" t="s">
        <v>17</v>
      </c>
    </row>
    <row r="43" spans="2:12" x14ac:dyDescent="0.3">
      <c r="B43" s="15">
        <v>2023</v>
      </c>
      <c r="C43" s="15" t="s">
        <v>36</v>
      </c>
      <c r="D43" s="15">
        <v>1</v>
      </c>
      <c r="E43" s="16">
        <v>45138</v>
      </c>
      <c r="F43" s="16" t="str">
        <f>TEXT(E43,"DD")</f>
        <v>31</v>
      </c>
      <c r="G43" s="16" t="s">
        <v>102</v>
      </c>
      <c r="H43" s="15" t="s">
        <v>10</v>
      </c>
      <c r="I43" s="15">
        <v>-1500</v>
      </c>
      <c r="J43" s="15" t="s">
        <v>26</v>
      </c>
      <c r="K43" s="15" t="s">
        <v>24</v>
      </c>
      <c r="L43" s="15" t="s">
        <v>17</v>
      </c>
    </row>
    <row r="44" spans="2:12" x14ac:dyDescent="0.3">
      <c r="B44" s="15">
        <v>2023</v>
      </c>
      <c r="C44" s="15" t="s">
        <v>36</v>
      </c>
      <c r="D44" s="15">
        <v>1</v>
      </c>
      <c r="E44" s="16">
        <v>45138</v>
      </c>
      <c r="F44" s="16" t="str">
        <f>TEXT(E44,"DD")</f>
        <v>31</v>
      </c>
      <c r="G44" s="16" t="s">
        <v>102</v>
      </c>
      <c r="H44" s="15" t="s">
        <v>10</v>
      </c>
      <c r="I44" s="15">
        <v>-1800</v>
      </c>
      <c r="J44" s="15" t="s">
        <v>11</v>
      </c>
      <c r="K44" s="15" t="s">
        <v>24</v>
      </c>
      <c r="L44" s="15" t="s">
        <v>17</v>
      </c>
    </row>
    <row r="45" spans="2:12" x14ac:dyDescent="0.3">
      <c r="B45" s="15">
        <v>2023</v>
      </c>
      <c r="C45" s="15" t="s">
        <v>36</v>
      </c>
      <c r="D45" s="15">
        <v>1</v>
      </c>
      <c r="E45" s="16">
        <v>45138</v>
      </c>
      <c r="F45" s="16" t="str">
        <f>TEXT(E45,"DD")</f>
        <v>31</v>
      </c>
      <c r="G45" s="16" t="s">
        <v>102</v>
      </c>
      <c r="H45" s="15" t="s">
        <v>10</v>
      </c>
      <c r="I45" s="15">
        <v>-50000</v>
      </c>
      <c r="J45" s="15" t="s">
        <v>27</v>
      </c>
      <c r="K45" s="15" t="s">
        <v>24</v>
      </c>
      <c r="L45" s="15" t="s">
        <v>17</v>
      </c>
    </row>
    <row r="46" spans="2:12" x14ac:dyDescent="0.3">
      <c r="B46" s="15">
        <v>2023</v>
      </c>
      <c r="C46" s="15" t="s">
        <v>36</v>
      </c>
      <c r="D46" s="15">
        <v>1</v>
      </c>
      <c r="E46" s="16">
        <v>45138</v>
      </c>
      <c r="F46" s="16" t="str">
        <f>TEXT(E46,"DD")</f>
        <v>31</v>
      </c>
      <c r="G46" s="16" t="s">
        <v>102</v>
      </c>
      <c r="H46" s="15" t="s">
        <v>10</v>
      </c>
      <c r="I46" s="15">
        <v>-3000</v>
      </c>
      <c r="J46" s="15" t="s">
        <v>22</v>
      </c>
      <c r="K46" s="15" t="s">
        <v>24</v>
      </c>
      <c r="L46" s="15" t="s">
        <v>17</v>
      </c>
    </row>
    <row r="47" spans="2:12" x14ac:dyDescent="0.3">
      <c r="B47" s="15">
        <v>2023</v>
      </c>
      <c r="C47" s="15" t="s">
        <v>37</v>
      </c>
      <c r="D47" s="15">
        <v>1</v>
      </c>
      <c r="E47" s="16">
        <v>45169</v>
      </c>
      <c r="F47" s="16" t="str">
        <f>TEXT(E47,"DD")</f>
        <v>31</v>
      </c>
      <c r="G47" s="16" t="s">
        <v>103</v>
      </c>
      <c r="H47" s="15" t="s">
        <v>10</v>
      </c>
      <c r="I47" s="15">
        <v>-20000</v>
      </c>
      <c r="J47" s="15" t="s">
        <v>23</v>
      </c>
      <c r="K47" s="15" t="s">
        <v>24</v>
      </c>
      <c r="L47" s="15" t="s">
        <v>17</v>
      </c>
    </row>
    <row r="48" spans="2:12" x14ac:dyDescent="0.3">
      <c r="B48" s="15">
        <v>2023</v>
      </c>
      <c r="C48" s="15" t="s">
        <v>37</v>
      </c>
      <c r="D48" s="15">
        <v>1</v>
      </c>
      <c r="E48" s="16">
        <v>45169</v>
      </c>
      <c r="F48" s="16" t="str">
        <f>TEXT(E48,"DD")</f>
        <v>31</v>
      </c>
      <c r="G48" s="16" t="s">
        <v>103</v>
      </c>
      <c r="H48" s="15" t="s">
        <v>10</v>
      </c>
      <c r="I48" s="15">
        <v>-600</v>
      </c>
      <c r="J48" s="15" t="s">
        <v>25</v>
      </c>
      <c r="K48" s="15" t="s">
        <v>24</v>
      </c>
      <c r="L48" s="15" t="s">
        <v>17</v>
      </c>
    </row>
    <row r="49" spans="2:12" x14ac:dyDescent="0.3">
      <c r="B49" s="15">
        <v>2023</v>
      </c>
      <c r="C49" s="15" t="s">
        <v>37</v>
      </c>
      <c r="D49" s="15">
        <v>1</v>
      </c>
      <c r="E49" s="16">
        <v>45169</v>
      </c>
      <c r="F49" s="16" t="str">
        <f>TEXT(E49,"DD")</f>
        <v>31</v>
      </c>
      <c r="G49" s="16" t="s">
        <v>103</v>
      </c>
      <c r="H49" s="15" t="s">
        <v>10</v>
      </c>
      <c r="I49" s="15">
        <v>-1500</v>
      </c>
      <c r="J49" s="15" t="s">
        <v>26</v>
      </c>
      <c r="K49" s="15" t="s">
        <v>24</v>
      </c>
      <c r="L49" s="15" t="s">
        <v>17</v>
      </c>
    </row>
    <row r="50" spans="2:12" x14ac:dyDescent="0.3">
      <c r="B50" s="15">
        <v>2023</v>
      </c>
      <c r="C50" s="15" t="s">
        <v>37</v>
      </c>
      <c r="D50" s="15">
        <v>1</v>
      </c>
      <c r="E50" s="16">
        <v>45169</v>
      </c>
      <c r="F50" s="16" t="str">
        <f>TEXT(E50,"DD")</f>
        <v>31</v>
      </c>
      <c r="G50" s="16" t="s">
        <v>103</v>
      </c>
      <c r="H50" s="15" t="s">
        <v>10</v>
      </c>
      <c r="I50" s="15">
        <v>-1800</v>
      </c>
      <c r="J50" s="15" t="s">
        <v>11</v>
      </c>
      <c r="K50" s="15" t="s">
        <v>24</v>
      </c>
      <c r="L50" s="15" t="s">
        <v>17</v>
      </c>
    </row>
    <row r="51" spans="2:12" x14ac:dyDescent="0.3">
      <c r="B51" s="15">
        <v>2023</v>
      </c>
      <c r="C51" s="15" t="s">
        <v>37</v>
      </c>
      <c r="D51" s="15">
        <v>1</v>
      </c>
      <c r="E51" s="16">
        <v>45169</v>
      </c>
      <c r="F51" s="16" t="str">
        <f>TEXT(E51,"DD")</f>
        <v>31</v>
      </c>
      <c r="G51" s="16" t="s">
        <v>103</v>
      </c>
      <c r="H51" s="15" t="s">
        <v>10</v>
      </c>
      <c r="I51" s="15">
        <v>-50000</v>
      </c>
      <c r="J51" s="15" t="s">
        <v>27</v>
      </c>
      <c r="K51" s="15" t="s">
        <v>24</v>
      </c>
      <c r="L51" s="15" t="s">
        <v>17</v>
      </c>
    </row>
    <row r="52" spans="2:12" x14ac:dyDescent="0.3">
      <c r="B52" s="15">
        <v>2023</v>
      </c>
      <c r="C52" s="15" t="s">
        <v>37</v>
      </c>
      <c r="D52" s="15">
        <v>1</v>
      </c>
      <c r="E52" s="16">
        <v>45169</v>
      </c>
      <c r="F52" s="16" t="str">
        <f>TEXT(E52,"DD")</f>
        <v>31</v>
      </c>
      <c r="G52" s="16" t="s">
        <v>103</v>
      </c>
      <c r="H52" s="15" t="s">
        <v>10</v>
      </c>
      <c r="I52" s="15">
        <v>-3000</v>
      </c>
      <c r="J52" s="15" t="s">
        <v>22</v>
      </c>
      <c r="K52" s="15" t="s">
        <v>24</v>
      </c>
      <c r="L52" s="15" t="s">
        <v>17</v>
      </c>
    </row>
    <row r="53" spans="2:12" x14ac:dyDescent="0.3">
      <c r="B53" s="15">
        <v>2023</v>
      </c>
      <c r="C53" s="15" t="s">
        <v>38</v>
      </c>
      <c r="D53" s="15">
        <v>1</v>
      </c>
      <c r="E53" s="16">
        <v>45199</v>
      </c>
      <c r="F53" s="16" t="str">
        <f>TEXT(E53,"DD")</f>
        <v>30</v>
      </c>
      <c r="G53" s="16" t="s">
        <v>104</v>
      </c>
      <c r="H53" s="15" t="s">
        <v>10</v>
      </c>
      <c r="I53" s="15">
        <v>-20000</v>
      </c>
      <c r="J53" s="15" t="s">
        <v>23</v>
      </c>
      <c r="K53" s="15" t="s">
        <v>24</v>
      </c>
      <c r="L53" s="15" t="s">
        <v>17</v>
      </c>
    </row>
    <row r="54" spans="2:12" x14ac:dyDescent="0.3">
      <c r="B54" s="15">
        <v>2023</v>
      </c>
      <c r="C54" s="15" t="s">
        <v>38</v>
      </c>
      <c r="D54" s="15">
        <v>1</v>
      </c>
      <c r="E54" s="16">
        <v>45199</v>
      </c>
      <c r="F54" s="16" t="str">
        <f>TEXT(E54,"DD")</f>
        <v>30</v>
      </c>
      <c r="G54" s="16" t="s">
        <v>104</v>
      </c>
      <c r="H54" s="15" t="s">
        <v>10</v>
      </c>
      <c r="I54" s="15">
        <v>-600</v>
      </c>
      <c r="J54" s="15" t="s">
        <v>25</v>
      </c>
      <c r="K54" s="15" t="s">
        <v>24</v>
      </c>
      <c r="L54" s="15" t="s">
        <v>17</v>
      </c>
    </row>
    <row r="55" spans="2:12" x14ac:dyDescent="0.3">
      <c r="B55" s="15">
        <v>2023</v>
      </c>
      <c r="C55" s="15" t="s">
        <v>38</v>
      </c>
      <c r="D55" s="15">
        <v>1</v>
      </c>
      <c r="E55" s="16">
        <v>45199</v>
      </c>
      <c r="F55" s="16" t="str">
        <f>TEXT(E55,"DD")</f>
        <v>30</v>
      </c>
      <c r="G55" s="16" t="s">
        <v>104</v>
      </c>
      <c r="H55" s="15" t="s">
        <v>10</v>
      </c>
      <c r="I55" s="15">
        <v>-1200</v>
      </c>
      <c r="J55" s="15" t="s">
        <v>26</v>
      </c>
      <c r="K55" s="15" t="s">
        <v>24</v>
      </c>
      <c r="L55" s="15" t="s">
        <v>17</v>
      </c>
    </row>
    <row r="56" spans="2:12" x14ac:dyDescent="0.3">
      <c r="B56" s="15">
        <v>2023</v>
      </c>
      <c r="C56" s="15" t="s">
        <v>38</v>
      </c>
      <c r="D56" s="15">
        <v>1</v>
      </c>
      <c r="E56" s="16">
        <v>45199</v>
      </c>
      <c r="F56" s="16" t="str">
        <f>TEXT(E56,"DD")</f>
        <v>30</v>
      </c>
      <c r="G56" s="16" t="s">
        <v>104</v>
      </c>
      <c r="H56" s="15" t="s">
        <v>10</v>
      </c>
      <c r="I56" s="15">
        <v>-1800</v>
      </c>
      <c r="J56" s="15" t="s">
        <v>11</v>
      </c>
      <c r="K56" s="15" t="s">
        <v>24</v>
      </c>
      <c r="L56" s="15" t="s">
        <v>17</v>
      </c>
    </row>
    <row r="57" spans="2:12" x14ac:dyDescent="0.3">
      <c r="B57" s="15">
        <v>2023</v>
      </c>
      <c r="C57" s="15" t="s">
        <v>38</v>
      </c>
      <c r="D57" s="15">
        <v>1</v>
      </c>
      <c r="E57" s="16">
        <v>45199</v>
      </c>
      <c r="F57" s="16" t="str">
        <f>TEXT(E57,"DD")</f>
        <v>30</v>
      </c>
      <c r="G57" s="16" t="s">
        <v>104</v>
      </c>
      <c r="H57" s="15" t="s">
        <v>10</v>
      </c>
      <c r="I57" s="15">
        <v>-50000</v>
      </c>
      <c r="J57" s="15" t="s">
        <v>27</v>
      </c>
      <c r="K57" s="15" t="s">
        <v>24</v>
      </c>
      <c r="L57" s="15" t="s">
        <v>17</v>
      </c>
    </row>
    <row r="58" spans="2:12" x14ac:dyDescent="0.3">
      <c r="B58" s="15">
        <v>2023</v>
      </c>
      <c r="C58" s="15" t="s">
        <v>38</v>
      </c>
      <c r="D58" s="15">
        <v>1</v>
      </c>
      <c r="E58" s="16">
        <v>45199</v>
      </c>
      <c r="F58" s="16" t="str">
        <f>TEXT(E58,"DD")</f>
        <v>30</v>
      </c>
      <c r="G58" s="16" t="s">
        <v>104</v>
      </c>
      <c r="H58" s="15" t="s">
        <v>10</v>
      </c>
      <c r="I58" s="15">
        <v>-2100</v>
      </c>
      <c r="J58" s="15" t="s">
        <v>22</v>
      </c>
      <c r="K58" s="15" t="s">
        <v>24</v>
      </c>
      <c r="L58" s="15" t="s">
        <v>17</v>
      </c>
    </row>
    <row r="59" spans="2:12" x14ac:dyDescent="0.3">
      <c r="B59" s="15">
        <v>2023</v>
      </c>
      <c r="C59" s="15" t="s">
        <v>39</v>
      </c>
      <c r="D59" s="15">
        <v>1</v>
      </c>
      <c r="E59" s="16">
        <v>45230</v>
      </c>
      <c r="F59" s="16" t="str">
        <f>TEXT(E59,"DD")</f>
        <v>31</v>
      </c>
      <c r="G59" s="16" t="s">
        <v>98</v>
      </c>
      <c r="H59" s="15" t="s">
        <v>10</v>
      </c>
      <c r="I59" s="15">
        <v>-20000</v>
      </c>
      <c r="J59" s="15" t="s">
        <v>23</v>
      </c>
      <c r="K59" s="15" t="s">
        <v>24</v>
      </c>
      <c r="L59" s="15" t="s">
        <v>17</v>
      </c>
    </row>
    <row r="60" spans="2:12" x14ac:dyDescent="0.3">
      <c r="B60" s="15">
        <v>2023</v>
      </c>
      <c r="C60" s="15" t="s">
        <v>39</v>
      </c>
      <c r="D60" s="15">
        <v>1</v>
      </c>
      <c r="E60" s="16">
        <v>45230</v>
      </c>
      <c r="F60" s="16" t="str">
        <f>TEXT(E60,"DD")</f>
        <v>31</v>
      </c>
      <c r="G60" s="16" t="s">
        <v>98</v>
      </c>
      <c r="H60" s="15" t="s">
        <v>10</v>
      </c>
      <c r="I60" s="15">
        <v>-600</v>
      </c>
      <c r="J60" s="15" t="s">
        <v>25</v>
      </c>
      <c r="K60" s="15" t="s">
        <v>24</v>
      </c>
      <c r="L60" s="15" t="s">
        <v>17</v>
      </c>
    </row>
    <row r="61" spans="2:12" x14ac:dyDescent="0.3">
      <c r="B61" s="15">
        <v>2023</v>
      </c>
      <c r="C61" s="15" t="s">
        <v>39</v>
      </c>
      <c r="D61" s="15">
        <v>1</v>
      </c>
      <c r="E61" s="16">
        <v>45230</v>
      </c>
      <c r="F61" s="16" t="str">
        <f>TEXT(E61,"DD")</f>
        <v>31</v>
      </c>
      <c r="G61" s="16" t="s">
        <v>98</v>
      </c>
      <c r="H61" s="15" t="s">
        <v>10</v>
      </c>
      <c r="I61" s="15">
        <v>-1200</v>
      </c>
      <c r="J61" s="15" t="s">
        <v>26</v>
      </c>
      <c r="K61" s="15" t="s">
        <v>24</v>
      </c>
      <c r="L61" s="15" t="s">
        <v>17</v>
      </c>
    </row>
    <row r="62" spans="2:12" x14ac:dyDescent="0.3">
      <c r="B62" s="15">
        <v>2023</v>
      </c>
      <c r="C62" s="15" t="s">
        <v>39</v>
      </c>
      <c r="D62" s="15">
        <v>1</v>
      </c>
      <c r="E62" s="16">
        <v>45230</v>
      </c>
      <c r="F62" s="16" t="str">
        <f>TEXT(E62,"DD")</f>
        <v>31</v>
      </c>
      <c r="G62" s="16" t="s">
        <v>98</v>
      </c>
      <c r="H62" s="15" t="s">
        <v>10</v>
      </c>
      <c r="I62" s="15">
        <v>-1800</v>
      </c>
      <c r="J62" s="15" t="s">
        <v>11</v>
      </c>
      <c r="K62" s="15" t="s">
        <v>24</v>
      </c>
      <c r="L62" s="15" t="s">
        <v>17</v>
      </c>
    </row>
    <row r="63" spans="2:12" x14ac:dyDescent="0.3">
      <c r="B63" s="15">
        <v>2023</v>
      </c>
      <c r="C63" s="15" t="s">
        <v>39</v>
      </c>
      <c r="D63" s="15">
        <v>1</v>
      </c>
      <c r="E63" s="16">
        <v>45230</v>
      </c>
      <c r="F63" s="16" t="str">
        <f>TEXT(E63,"DD")</f>
        <v>31</v>
      </c>
      <c r="G63" s="16" t="s">
        <v>98</v>
      </c>
      <c r="H63" s="15" t="s">
        <v>10</v>
      </c>
      <c r="I63" s="15">
        <v>-50000</v>
      </c>
      <c r="J63" s="15" t="s">
        <v>27</v>
      </c>
      <c r="K63" s="15" t="s">
        <v>24</v>
      </c>
      <c r="L63" s="15" t="s">
        <v>17</v>
      </c>
    </row>
    <row r="64" spans="2:12" x14ac:dyDescent="0.3">
      <c r="B64" s="15">
        <v>2023</v>
      </c>
      <c r="C64" s="15" t="s">
        <v>39</v>
      </c>
      <c r="D64" s="15">
        <v>1</v>
      </c>
      <c r="E64" s="16">
        <v>45230</v>
      </c>
      <c r="F64" s="16" t="str">
        <f>TEXT(E64,"DD")</f>
        <v>31</v>
      </c>
      <c r="G64" s="16" t="s">
        <v>98</v>
      </c>
      <c r="H64" s="15" t="s">
        <v>10</v>
      </c>
      <c r="I64" s="15">
        <v>-2100</v>
      </c>
      <c r="J64" s="15" t="s">
        <v>22</v>
      </c>
      <c r="K64" s="15" t="s">
        <v>24</v>
      </c>
      <c r="L64" s="15" t="s">
        <v>17</v>
      </c>
    </row>
    <row r="65" spans="2:12" x14ac:dyDescent="0.3">
      <c r="B65" s="15">
        <v>2023</v>
      </c>
      <c r="C65" s="15" t="s">
        <v>40</v>
      </c>
      <c r="D65" s="15">
        <v>1</v>
      </c>
      <c r="E65" s="16">
        <v>45260</v>
      </c>
      <c r="F65" s="16" t="str">
        <f>TEXT(E65,"DD")</f>
        <v>30</v>
      </c>
      <c r="G65" s="16" t="s">
        <v>103</v>
      </c>
      <c r="H65" s="15" t="s">
        <v>10</v>
      </c>
      <c r="I65" s="15">
        <v>-20000</v>
      </c>
      <c r="J65" s="15" t="s">
        <v>23</v>
      </c>
      <c r="K65" s="15" t="s">
        <v>24</v>
      </c>
      <c r="L65" s="15" t="s">
        <v>17</v>
      </c>
    </row>
    <row r="66" spans="2:12" x14ac:dyDescent="0.3">
      <c r="B66" s="15">
        <v>2023</v>
      </c>
      <c r="C66" s="15" t="s">
        <v>40</v>
      </c>
      <c r="D66" s="15">
        <v>1</v>
      </c>
      <c r="E66" s="16">
        <v>45260</v>
      </c>
      <c r="F66" s="16" t="str">
        <f>TEXT(E66,"DD")</f>
        <v>30</v>
      </c>
      <c r="G66" s="16" t="s">
        <v>103</v>
      </c>
      <c r="H66" s="15" t="s">
        <v>10</v>
      </c>
      <c r="I66" s="15">
        <v>-900</v>
      </c>
      <c r="J66" s="15" t="s">
        <v>25</v>
      </c>
      <c r="K66" s="15" t="s">
        <v>24</v>
      </c>
      <c r="L66" s="15" t="s">
        <v>17</v>
      </c>
    </row>
    <row r="67" spans="2:12" x14ac:dyDescent="0.3">
      <c r="B67" s="15">
        <v>2023</v>
      </c>
      <c r="C67" s="15" t="s">
        <v>40</v>
      </c>
      <c r="D67" s="15">
        <v>1</v>
      </c>
      <c r="E67" s="16">
        <v>45260</v>
      </c>
      <c r="F67" s="16" t="str">
        <f>TEXT(E67,"DD")</f>
        <v>30</v>
      </c>
      <c r="G67" s="16" t="s">
        <v>103</v>
      </c>
      <c r="H67" s="15" t="s">
        <v>10</v>
      </c>
      <c r="I67" s="15">
        <v>-900</v>
      </c>
      <c r="J67" s="15" t="s">
        <v>26</v>
      </c>
      <c r="K67" s="15" t="s">
        <v>24</v>
      </c>
      <c r="L67" s="15" t="s">
        <v>17</v>
      </c>
    </row>
    <row r="68" spans="2:12" x14ac:dyDescent="0.3">
      <c r="B68" s="15">
        <v>2023</v>
      </c>
      <c r="C68" s="15" t="s">
        <v>40</v>
      </c>
      <c r="D68" s="15">
        <v>1</v>
      </c>
      <c r="E68" s="16">
        <v>45260</v>
      </c>
      <c r="F68" s="16" t="str">
        <f>TEXT(E68,"DD")</f>
        <v>30</v>
      </c>
      <c r="G68" s="16" t="s">
        <v>103</v>
      </c>
      <c r="H68" s="15" t="s">
        <v>10</v>
      </c>
      <c r="I68" s="15">
        <v>-2100</v>
      </c>
      <c r="J68" s="15" t="s">
        <v>11</v>
      </c>
      <c r="K68" s="15" t="s">
        <v>24</v>
      </c>
      <c r="L68" s="15" t="s">
        <v>17</v>
      </c>
    </row>
    <row r="69" spans="2:12" x14ac:dyDescent="0.3">
      <c r="B69" s="15">
        <v>2023</v>
      </c>
      <c r="C69" s="15" t="s">
        <v>40</v>
      </c>
      <c r="D69" s="15">
        <v>1</v>
      </c>
      <c r="E69" s="16">
        <v>45260</v>
      </c>
      <c r="F69" s="16" t="str">
        <f>TEXT(E69,"DD")</f>
        <v>30</v>
      </c>
      <c r="G69" s="16" t="s">
        <v>103</v>
      </c>
      <c r="H69" s="15" t="s">
        <v>10</v>
      </c>
      <c r="I69" s="15">
        <v>-50000</v>
      </c>
      <c r="J69" s="15" t="s">
        <v>27</v>
      </c>
      <c r="K69" s="15" t="s">
        <v>24</v>
      </c>
      <c r="L69" s="15" t="s">
        <v>17</v>
      </c>
    </row>
    <row r="70" spans="2:12" x14ac:dyDescent="0.3">
      <c r="B70" s="15">
        <v>2023</v>
      </c>
      <c r="C70" s="15" t="s">
        <v>40</v>
      </c>
      <c r="D70" s="15">
        <v>1</v>
      </c>
      <c r="E70" s="16">
        <v>45260</v>
      </c>
      <c r="F70" s="16" t="str">
        <f>TEXT(E70,"DD")</f>
        <v>30</v>
      </c>
      <c r="G70" s="16" t="s">
        <v>103</v>
      </c>
      <c r="H70" s="15" t="s">
        <v>10</v>
      </c>
      <c r="I70" s="15">
        <v>-1800</v>
      </c>
      <c r="J70" s="15" t="s">
        <v>22</v>
      </c>
      <c r="K70" s="15" t="s">
        <v>24</v>
      </c>
      <c r="L70" s="15" t="s">
        <v>17</v>
      </c>
    </row>
    <row r="71" spans="2:12" x14ac:dyDescent="0.3">
      <c r="B71" s="15">
        <v>2023</v>
      </c>
      <c r="C71" s="15" t="s">
        <v>41</v>
      </c>
      <c r="D71" s="15">
        <v>1</v>
      </c>
      <c r="E71" s="16">
        <v>45291</v>
      </c>
      <c r="F71" s="16" t="str">
        <f>TEXT(E71,"DD")</f>
        <v>31</v>
      </c>
      <c r="G71" s="16" t="s">
        <v>100</v>
      </c>
      <c r="H71" s="15" t="s">
        <v>10</v>
      </c>
      <c r="I71" s="15">
        <v>-20000</v>
      </c>
      <c r="J71" s="15" t="s">
        <v>23</v>
      </c>
      <c r="K71" s="15" t="s">
        <v>24</v>
      </c>
      <c r="L71" s="15" t="s">
        <v>17</v>
      </c>
    </row>
    <row r="72" spans="2:12" x14ac:dyDescent="0.3">
      <c r="B72" s="15">
        <v>2023</v>
      </c>
      <c r="C72" s="15" t="s">
        <v>41</v>
      </c>
      <c r="D72" s="15">
        <v>1</v>
      </c>
      <c r="E72" s="16">
        <v>45291</v>
      </c>
      <c r="F72" s="16" t="str">
        <f>TEXT(E72,"DD")</f>
        <v>31</v>
      </c>
      <c r="G72" s="16" t="s">
        <v>100</v>
      </c>
      <c r="H72" s="15" t="s">
        <v>10</v>
      </c>
      <c r="I72" s="15">
        <v>-1200</v>
      </c>
      <c r="J72" s="15" t="s">
        <v>25</v>
      </c>
      <c r="K72" s="15" t="s">
        <v>24</v>
      </c>
      <c r="L72" s="15" t="s">
        <v>17</v>
      </c>
    </row>
    <row r="73" spans="2:12" x14ac:dyDescent="0.3">
      <c r="B73" s="15">
        <v>2023</v>
      </c>
      <c r="C73" s="15" t="s">
        <v>41</v>
      </c>
      <c r="D73" s="15">
        <v>1</v>
      </c>
      <c r="E73" s="16">
        <v>45291</v>
      </c>
      <c r="F73" s="16" t="str">
        <f>TEXT(E73,"DD")</f>
        <v>31</v>
      </c>
      <c r="G73" s="16" t="s">
        <v>100</v>
      </c>
      <c r="H73" s="15" t="s">
        <v>10</v>
      </c>
      <c r="I73" s="15">
        <v>-2100</v>
      </c>
      <c r="J73" s="15" t="s">
        <v>26</v>
      </c>
      <c r="K73" s="15" t="s">
        <v>24</v>
      </c>
      <c r="L73" s="15" t="s">
        <v>17</v>
      </c>
    </row>
    <row r="74" spans="2:12" x14ac:dyDescent="0.3">
      <c r="B74" s="15">
        <v>2023</v>
      </c>
      <c r="C74" s="15" t="s">
        <v>41</v>
      </c>
      <c r="D74" s="15">
        <v>1</v>
      </c>
      <c r="E74" s="16">
        <v>45291</v>
      </c>
      <c r="F74" s="16" t="str">
        <f>TEXT(E74,"DD")</f>
        <v>31</v>
      </c>
      <c r="G74" s="16" t="s">
        <v>100</v>
      </c>
      <c r="H74" s="15" t="s">
        <v>10</v>
      </c>
      <c r="I74" s="15">
        <v>-2700</v>
      </c>
      <c r="J74" s="15" t="s">
        <v>11</v>
      </c>
      <c r="K74" s="15" t="s">
        <v>24</v>
      </c>
      <c r="L74" s="15" t="s">
        <v>17</v>
      </c>
    </row>
    <row r="75" spans="2:12" x14ac:dyDescent="0.3">
      <c r="B75" s="15">
        <v>2023</v>
      </c>
      <c r="C75" s="15" t="s">
        <v>41</v>
      </c>
      <c r="D75" s="15">
        <v>1</v>
      </c>
      <c r="E75" s="16">
        <v>45291</v>
      </c>
      <c r="F75" s="16" t="str">
        <f>TEXT(E75,"DD")</f>
        <v>31</v>
      </c>
      <c r="G75" s="16" t="s">
        <v>100</v>
      </c>
      <c r="H75" s="15" t="s">
        <v>10</v>
      </c>
      <c r="I75" s="15">
        <v>-50000</v>
      </c>
      <c r="J75" s="15" t="s">
        <v>27</v>
      </c>
      <c r="K75" s="15" t="s">
        <v>24</v>
      </c>
      <c r="L75" s="15" t="s">
        <v>17</v>
      </c>
    </row>
    <row r="76" spans="2:12" x14ac:dyDescent="0.3">
      <c r="B76" s="15">
        <v>2023</v>
      </c>
      <c r="C76" s="15" t="s">
        <v>41</v>
      </c>
      <c r="D76" s="15">
        <v>1</v>
      </c>
      <c r="E76" s="16">
        <v>45291</v>
      </c>
      <c r="F76" s="16" t="str">
        <f>TEXT(E76,"DD")</f>
        <v>31</v>
      </c>
      <c r="G76" s="16" t="s">
        <v>100</v>
      </c>
      <c r="H76" s="15" t="s">
        <v>10</v>
      </c>
      <c r="I76" s="15">
        <v>-2100</v>
      </c>
      <c r="J76" s="15" t="s">
        <v>22</v>
      </c>
      <c r="K76" s="15" t="s">
        <v>24</v>
      </c>
      <c r="L76" s="15" t="s">
        <v>17</v>
      </c>
    </row>
    <row r="77" spans="2:12" x14ac:dyDescent="0.3">
      <c r="B77" s="15">
        <v>2023</v>
      </c>
      <c r="C77" s="15" t="s">
        <v>9</v>
      </c>
      <c r="D77" s="15">
        <v>1</v>
      </c>
      <c r="E77" s="16">
        <v>44957</v>
      </c>
      <c r="F77" s="16" t="str">
        <f>TEXT(E77,"DD")</f>
        <v>31</v>
      </c>
      <c r="G77" s="16" t="s">
        <v>98</v>
      </c>
      <c r="H77" s="15" t="s">
        <v>29</v>
      </c>
      <c r="I77" s="15">
        <v>-50000</v>
      </c>
      <c r="J77" s="15" t="s">
        <v>23</v>
      </c>
      <c r="K77" s="15" t="s">
        <v>24</v>
      </c>
      <c r="L77" s="15" t="s">
        <v>17</v>
      </c>
    </row>
    <row r="78" spans="2:12" x14ac:dyDescent="0.3">
      <c r="B78" s="15">
        <v>2023</v>
      </c>
      <c r="C78" s="15" t="s">
        <v>9</v>
      </c>
      <c r="D78" s="15">
        <v>1</v>
      </c>
      <c r="E78" s="16">
        <v>44957</v>
      </c>
      <c r="F78" s="16" t="str">
        <f>TEXT(E78,"DD")</f>
        <v>31</v>
      </c>
      <c r="G78" s="16" t="s">
        <v>98</v>
      </c>
      <c r="H78" s="15" t="s">
        <v>29</v>
      </c>
      <c r="I78" s="15">
        <v>-6000</v>
      </c>
      <c r="J78" s="15" t="s">
        <v>25</v>
      </c>
      <c r="K78" s="15" t="s">
        <v>24</v>
      </c>
      <c r="L78" s="15" t="s">
        <v>17</v>
      </c>
    </row>
    <row r="79" spans="2:12" x14ac:dyDescent="0.3">
      <c r="B79" s="15">
        <v>2023</v>
      </c>
      <c r="C79" s="15" t="s">
        <v>9</v>
      </c>
      <c r="D79" s="15">
        <v>1</v>
      </c>
      <c r="E79" s="16">
        <v>44957</v>
      </c>
      <c r="F79" s="16" t="str">
        <f>TEXT(E79,"DD")</f>
        <v>31</v>
      </c>
      <c r="G79" s="16" t="s">
        <v>98</v>
      </c>
      <c r="H79" s="15" t="s">
        <v>29</v>
      </c>
      <c r="I79" s="15">
        <v>-130000</v>
      </c>
      <c r="J79" s="15" t="s">
        <v>26</v>
      </c>
      <c r="K79" s="15" t="s">
        <v>24</v>
      </c>
      <c r="L79" s="15" t="s">
        <v>17</v>
      </c>
    </row>
    <row r="80" spans="2:12" x14ac:dyDescent="0.3">
      <c r="B80" s="15">
        <v>2023</v>
      </c>
      <c r="C80" s="15" t="s">
        <v>9</v>
      </c>
      <c r="D80" s="15">
        <v>1</v>
      </c>
      <c r="E80" s="16">
        <v>44957</v>
      </c>
      <c r="F80" s="16" t="str">
        <f>TEXT(E80,"DD")</f>
        <v>31</v>
      </c>
      <c r="G80" s="16" t="s">
        <v>98</v>
      </c>
      <c r="H80" s="15" t="s">
        <v>29</v>
      </c>
      <c r="I80" s="15">
        <v>-30000</v>
      </c>
      <c r="J80" s="15" t="s">
        <v>11</v>
      </c>
      <c r="K80" s="15" t="s">
        <v>24</v>
      </c>
      <c r="L80" s="15" t="s">
        <v>17</v>
      </c>
    </row>
    <row r="81" spans="2:12" x14ac:dyDescent="0.3">
      <c r="B81" s="15">
        <v>2023</v>
      </c>
      <c r="C81" s="15" t="s">
        <v>9</v>
      </c>
      <c r="D81" s="15">
        <v>1</v>
      </c>
      <c r="E81" s="16">
        <v>44957</v>
      </c>
      <c r="F81" s="16" t="str">
        <f>TEXT(E81,"DD")</f>
        <v>31</v>
      </c>
      <c r="G81" s="16" t="s">
        <v>98</v>
      </c>
      <c r="H81" s="15" t="s">
        <v>29</v>
      </c>
      <c r="I81" s="15">
        <v>-180000</v>
      </c>
      <c r="J81" s="15" t="s">
        <v>27</v>
      </c>
      <c r="K81" s="15" t="s">
        <v>24</v>
      </c>
      <c r="L81" s="15" t="s">
        <v>17</v>
      </c>
    </row>
    <row r="82" spans="2:12" x14ac:dyDescent="0.3">
      <c r="B82" s="15">
        <v>2023</v>
      </c>
      <c r="C82" s="15" t="s">
        <v>9</v>
      </c>
      <c r="D82" s="15">
        <v>1</v>
      </c>
      <c r="E82" s="16">
        <v>44957</v>
      </c>
      <c r="F82" s="16" t="str">
        <f>TEXT(E82,"DD")</f>
        <v>31</v>
      </c>
      <c r="G82" s="16" t="s">
        <v>98</v>
      </c>
      <c r="H82" s="15" t="s">
        <v>29</v>
      </c>
      <c r="I82" s="15">
        <v>-12600</v>
      </c>
      <c r="J82" s="15" t="s">
        <v>22</v>
      </c>
      <c r="K82" s="15" t="s">
        <v>24</v>
      </c>
      <c r="L82" s="15" t="s">
        <v>17</v>
      </c>
    </row>
    <row r="83" spans="2:12" x14ac:dyDescent="0.3">
      <c r="B83" s="15">
        <v>2023</v>
      </c>
      <c r="C83" s="15" t="s">
        <v>31</v>
      </c>
      <c r="D83" s="15">
        <v>1</v>
      </c>
      <c r="E83" s="16">
        <v>44985</v>
      </c>
      <c r="F83" s="16" t="str">
        <f>TEXT(E83,"DD")</f>
        <v>28</v>
      </c>
      <c r="G83" s="16" t="s">
        <v>98</v>
      </c>
      <c r="H83" s="15" t="s">
        <v>29</v>
      </c>
      <c r="I83" s="15">
        <v>-20000</v>
      </c>
      <c r="J83" s="15" t="s">
        <v>23</v>
      </c>
      <c r="K83" s="15" t="s">
        <v>24</v>
      </c>
      <c r="L83" s="15" t="s">
        <v>17</v>
      </c>
    </row>
    <row r="84" spans="2:12" x14ac:dyDescent="0.3">
      <c r="B84" s="15">
        <v>2023</v>
      </c>
      <c r="C84" s="15" t="s">
        <v>31</v>
      </c>
      <c r="D84" s="15">
        <v>1</v>
      </c>
      <c r="E84" s="16">
        <v>44985</v>
      </c>
      <c r="F84" s="16" t="str">
        <f>TEXT(E84,"DD")</f>
        <v>28</v>
      </c>
      <c r="G84" s="16" t="s">
        <v>98</v>
      </c>
      <c r="H84" s="15" t="s">
        <v>29</v>
      </c>
      <c r="I84" s="15">
        <v>-5000</v>
      </c>
      <c r="J84" s="15" t="s">
        <v>25</v>
      </c>
      <c r="K84" s="15" t="s">
        <v>24</v>
      </c>
      <c r="L84" s="15" t="s">
        <v>17</v>
      </c>
    </row>
    <row r="85" spans="2:12" x14ac:dyDescent="0.3">
      <c r="B85" s="15">
        <v>2023</v>
      </c>
      <c r="C85" s="15" t="s">
        <v>31</v>
      </c>
      <c r="D85" s="15">
        <v>1</v>
      </c>
      <c r="E85" s="16">
        <v>44985</v>
      </c>
      <c r="F85" s="16" t="str">
        <f>TEXT(E85,"DD")</f>
        <v>28</v>
      </c>
      <c r="G85" s="16" t="s">
        <v>98</v>
      </c>
      <c r="H85" s="15" t="s">
        <v>29</v>
      </c>
      <c r="I85" s="15">
        <v>-12000</v>
      </c>
      <c r="J85" s="15" t="s">
        <v>26</v>
      </c>
      <c r="K85" s="15" t="s">
        <v>24</v>
      </c>
      <c r="L85" s="15" t="s">
        <v>17</v>
      </c>
    </row>
    <row r="86" spans="2:12" x14ac:dyDescent="0.3">
      <c r="B86" s="15">
        <v>2023</v>
      </c>
      <c r="C86" s="15" t="s">
        <v>31</v>
      </c>
      <c r="D86" s="15">
        <v>1</v>
      </c>
      <c r="E86" s="16">
        <v>44985</v>
      </c>
      <c r="F86" s="16" t="str">
        <f>TEXT(E86,"DD")</f>
        <v>28</v>
      </c>
      <c r="G86" s="16" t="s">
        <v>98</v>
      </c>
      <c r="H86" s="15" t="s">
        <v>29</v>
      </c>
      <c r="I86" s="15">
        <v>-25000</v>
      </c>
      <c r="J86" s="15" t="s">
        <v>11</v>
      </c>
      <c r="K86" s="15" t="s">
        <v>24</v>
      </c>
      <c r="L86" s="15" t="s">
        <v>17</v>
      </c>
    </row>
    <row r="87" spans="2:12" x14ac:dyDescent="0.3">
      <c r="B87" s="15">
        <v>2023</v>
      </c>
      <c r="C87" s="15" t="s">
        <v>31</v>
      </c>
      <c r="D87" s="15">
        <v>1</v>
      </c>
      <c r="E87" s="16">
        <v>44985</v>
      </c>
      <c r="F87" s="16" t="str">
        <f>TEXT(E87,"DD")</f>
        <v>28</v>
      </c>
      <c r="G87" s="16" t="s">
        <v>98</v>
      </c>
      <c r="H87" s="15" t="s">
        <v>29</v>
      </c>
      <c r="I87" s="15">
        <v>-180000</v>
      </c>
      <c r="J87" s="15" t="s">
        <v>27</v>
      </c>
      <c r="K87" s="15" t="s">
        <v>24</v>
      </c>
      <c r="L87" s="15" t="s">
        <v>17</v>
      </c>
    </row>
    <row r="88" spans="2:12" x14ac:dyDescent="0.3">
      <c r="B88" s="15">
        <v>2023</v>
      </c>
      <c r="C88" s="15" t="s">
        <v>31</v>
      </c>
      <c r="D88" s="15">
        <v>1</v>
      </c>
      <c r="E88" s="16">
        <v>44985</v>
      </c>
      <c r="F88" s="16" t="str">
        <f>TEXT(E88,"DD")</f>
        <v>28</v>
      </c>
      <c r="G88" s="16" t="s">
        <v>98</v>
      </c>
      <c r="H88" s="15" t="s">
        <v>29</v>
      </c>
      <c r="I88" s="15">
        <v>-12600</v>
      </c>
      <c r="J88" s="15" t="s">
        <v>22</v>
      </c>
      <c r="K88" s="15" t="s">
        <v>24</v>
      </c>
      <c r="L88" s="15" t="s">
        <v>17</v>
      </c>
    </row>
    <row r="89" spans="2:12" x14ac:dyDescent="0.3">
      <c r="B89" s="15">
        <v>2023</v>
      </c>
      <c r="C89" s="15" t="s">
        <v>32</v>
      </c>
      <c r="D89" s="15">
        <v>1</v>
      </c>
      <c r="E89" s="16">
        <v>45016</v>
      </c>
      <c r="F89" s="16" t="str">
        <f>TEXT(E89,"DD")</f>
        <v>31</v>
      </c>
      <c r="G89" s="16" t="s">
        <v>99</v>
      </c>
      <c r="H89" s="15" t="s">
        <v>29</v>
      </c>
      <c r="I89" s="15">
        <v>-54000</v>
      </c>
      <c r="J89" s="15" t="s">
        <v>23</v>
      </c>
      <c r="K89" s="15" t="s">
        <v>24</v>
      </c>
      <c r="L89" s="15" t="s">
        <v>17</v>
      </c>
    </row>
    <row r="90" spans="2:12" x14ac:dyDescent="0.3">
      <c r="B90" s="15">
        <v>2023</v>
      </c>
      <c r="C90" s="15" t="s">
        <v>32</v>
      </c>
      <c r="D90" s="15">
        <v>1</v>
      </c>
      <c r="E90" s="16">
        <v>45016</v>
      </c>
      <c r="F90" s="16" t="str">
        <f>TEXT(E90,"DD")</f>
        <v>31</v>
      </c>
      <c r="G90" s="16" t="s">
        <v>99</v>
      </c>
      <c r="H90" s="15" t="s">
        <v>29</v>
      </c>
      <c r="I90" s="15">
        <v>-3600</v>
      </c>
      <c r="J90" s="15" t="s">
        <v>25</v>
      </c>
      <c r="K90" s="15" t="s">
        <v>24</v>
      </c>
      <c r="L90" s="15" t="s">
        <v>17</v>
      </c>
    </row>
    <row r="91" spans="2:12" x14ac:dyDescent="0.3">
      <c r="B91" s="15">
        <v>2023</v>
      </c>
      <c r="C91" s="15" t="s">
        <v>32</v>
      </c>
      <c r="D91" s="15">
        <v>1</v>
      </c>
      <c r="E91" s="16">
        <v>45016</v>
      </c>
      <c r="F91" s="16" t="str">
        <f>TEXT(E91,"DD")</f>
        <v>31</v>
      </c>
      <c r="G91" s="16" t="s">
        <v>99</v>
      </c>
      <c r="H91" s="15" t="s">
        <v>29</v>
      </c>
      <c r="I91" s="15">
        <v>-9000</v>
      </c>
      <c r="J91" s="15" t="s">
        <v>26</v>
      </c>
      <c r="K91" s="15" t="s">
        <v>24</v>
      </c>
      <c r="L91" s="15" t="s">
        <v>17</v>
      </c>
    </row>
    <row r="92" spans="2:12" x14ac:dyDescent="0.3">
      <c r="B92" s="15">
        <v>2023</v>
      </c>
      <c r="C92" s="15" t="s">
        <v>32</v>
      </c>
      <c r="D92" s="15">
        <v>1</v>
      </c>
      <c r="E92" s="16">
        <v>45016</v>
      </c>
      <c r="F92" s="16" t="str">
        <f>TEXT(E92,"DD")</f>
        <v>31</v>
      </c>
      <c r="G92" s="16" t="s">
        <v>99</v>
      </c>
      <c r="H92" s="15" t="s">
        <v>29</v>
      </c>
      <c r="I92" s="15">
        <v>-12600</v>
      </c>
      <c r="J92" s="15" t="s">
        <v>11</v>
      </c>
      <c r="K92" s="15" t="s">
        <v>24</v>
      </c>
      <c r="L92" s="15" t="s">
        <v>17</v>
      </c>
    </row>
    <row r="93" spans="2:12" x14ac:dyDescent="0.3">
      <c r="B93" s="15">
        <v>2023</v>
      </c>
      <c r="C93" s="15" t="s">
        <v>32</v>
      </c>
      <c r="D93" s="15">
        <v>1</v>
      </c>
      <c r="E93" s="16">
        <v>45016</v>
      </c>
      <c r="F93" s="16" t="str">
        <f>TEXT(E93,"DD")</f>
        <v>31</v>
      </c>
      <c r="G93" s="16" t="s">
        <v>99</v>
      </c>
      <c r="H93" s="15" t="s">
        <v>29</v>
      </c>
      <c r="I93" s="15">
        <v>-180000</v>
      </c>
      <c r="J93" s="15" t="s">
        <v>27</v>
      </c>
      <c r="K93" s="15" t="s">
        <v>24</v>
      </c>
      <c r="L93" s="15" t="s">
        <v>17</v>
      </c>
    </row>
    <row r="94" spans="2:12" x14ac:dyDescent="0.3">
      <c r="B94" s="15">
        <v>2023</v>
      </c>
      <c r="C94" s="15" t="s">
        <v>32</v>
      </c>
      <c r="D94" s="15">
        <v>1</v>
      </c>
      <c r="E94" s="16">
        <v>45016</v>
      </c>
      <c r="F94" s="16" t="str">
        <f>TEXT(E94,"DD")</f>
        <v>31</v>
      </c>
      <c r="G94" s="16" t="s">
        <v>99</v>
      </c>
      <c r="H94" s="15" t="s">
        <v>29</v>
      </c>
      <c r="I94" s="15">
        <v>-12600</v>
      </c>
      <c r="J94" s="15" t="s">
        <v>22</v>
      </c>
      <c r="K94" s="15" t="s">
        <v>24</v>
      </c>
      <c r="L94" s="15" t="s">
        <v>17</v>
      </c>
    </row>
    <row r="95" spans="2:12" x14ac:dyDescent="0.3">
      <c r="B95" s="15">
        <v>2023</v>
      </c>
      <c r="C95" s="15" t="s">
        <v>33</v>
      </c>
      <c r="D95" s="15">
        <v>1</v>
      </c>
      <c r="E95" s="16">
        <v>45046</v>
      </c>
      <c r="F95" s="16" t="str">
        <f>TEXT(E95,"DD")</f>
        <v>30</v>
      </c>
      <c r="G95" s="16" t="s">
        <v>100</v>
      </c>
      <c r="H95" s="15" t="s">
        <v>29</v>
      </c>
      <c r="I95" s="15">
        <v>-25000</v>
      </c>
      <c r="J95" s="15" t="s">
        <v>23</v>
      </c>
      <c r="K95" s="15" t="s">
        <v>24</v>
      </c>
      <c r="L95" s="15" t="s">
        <v>17</v>
      </c>
    </row>
    <row r="96" spans="2:12" x14ac:dyDescent="0.3">
      <c r="B96" s="15">
        <v>2023</v>
      </c>
      <c r="C96" s="15" t="s">
        <v>33</v>
      </c>
      <c r="D96" s="15">
        <v>1</v>
      </c>
      <c r="E96" s="16">
        <v>45046</v>
      </c>
      <c r="F96" s="16" t="str">
        <f>TEXT(E96,"DD")</f>
        <v>30</v>
      </c>
      <c r="G96" s="16" t="s">
        <v>100</v>
      </c>
      <c r="H96" s="15" t="s">
        <v>29</v>
      </c>
      <c r="I96" s="15">
        <v>-3600</v>
      </c>
      <c r="J96" s="15" t="s">
        <v>25</v>
      </c>
      <c r="K96" s="15" t="s">
        <v>24</v>
      </c>
      <c r="L96" s="15" t="s">
        <v>17</v>
      </c>
    </row>
    <row r="97" spans="2:12" x14ac:dyDescent="0.3">
      <c r="B97" s="15">
        <v>2023</v>
      </c>
      <c r="C97" s="15" t="s">
        <v>33</v>
      </c>
      <c r="D97" s="15">
        <v>1</v>
      </c>
      <c r="E97" s="16">
        <v>45046</v>
      </c>
      <c r="F97" s="16" t="str">
        <f>TEXT(E97,"DD")</f>
        <v>30</v>
      </c>
      <c r="G97" s="16" t="s">
        <v>100</v>
      </c>
      <c r="H97" s="15" t="s">
        <v>29</v>
      </c>
      <c r="I97" s="15">
        <v>-9000</v>
      </c>
      <c r="J97" s="15" t="s">
        <v>26</v>
      </c>
      <c r="K97" s="15" t="s">
        <v>24</v>
      </c>
      <c r="L97" s="15" t="s">
        <v>17</v>
      </c>
    </row>
    <row r="98" spans="2:12" x14ac:dyDescent="0.3">
      <c r="B98" s="15">
        <v>2023</v>
      </c>
      <c r="C98" s="15" t="s">
        <v>33</v>
      </c>
      <c r="D98" s="15">
        <v>1</v>
      </c>
      <c r="E98" s="16">
        <v>45046</v>
      </c>
      <c r="F98" s="16" t="str">
        <f>TEXT(E98,"DD")</f>
        <v>30</v>
      </c>
      <c r="G98" s="16" t="s">
        <v>100</v>
      </c>
      <c r="H98" s="15" t="s">
        <v>29</v>
      </c>
      <c r="I98" s="15">
        <v>-10800</v>
      </c>
      <c r="J98" s="15" t="s">
        <v>11</v>
      </c>
      <c r="K98" s="15" t="s">
        <v>24</v>
      </c>
      <c r="L98" s="15" t="s">
        <v>17</v>
      </c>
    </row>
    <row r="99" spans="2:12" x14ac:dyDescent="0.3">
      <c r="B99" s="15">
        <v>2023</v>
      </c>
      <c r="C99" s="15" t="s">
        <v>33</v>
      </c>
      <c r="D99" s="15">
        <v>1</v>
      </c>
      <c r="E99" s="16">
        <v>45046</v>
      </c>
      <c r="F99" s="16" t="str">
        <f>TEXT(E99,"DD")</f>
        <v>30</v>
      </c>
      <c r="G99" s="16" t="s">
        <v>100</v>
      </c>
      <c r="H99" s="15" t="s">
        <v>29</v>
      </c>
      <c r="I99" s="15">
        <v>-180000</v>
      </c>
      <c r="J99" s="15" t="s">
        <v>27</v>
      </c>
      <c r="K99" s="15" t="s">
        <v>24</v>
      </c>
      <c r="L99" s="15" t="s">
        <v>17</v>
      </c>
    </row>
    <row r="100" spans="2:12" x14ac:dyDescent="0.3">
      <c r="B100" s="15">
        <v>2023</v>
      </c>
      <c r="C100" s="15" t="s">
        <v>33</v>
      </c>
      <c r="D100" s="15">
        <v>1</v>
      </c>
      <c r="E100" s="16">
        <v>45046</v>
      </c>
      <c r="F100" s="16" t="str">
        <f>TEXT(E100,"DD")</f>
        <v>30</v>
      </c>
      <c r="G100" s="16" t="s">
        <v>100</v>
      </c>
      <c r="H100" s="15" t="s">
        <v>29</v>
      </c>
      <c r="I100" s="15">
        <v>-12600</v>
      </c>
      <c r="J100" s="15" t="s">
        <v>22</v>
      </c>
      <c r="K100" s="15" t="s">
        <v>24</v>
      </c>
      <c r="L100" s="15" t="s">
        <v>17</v>
      </c>
    </row>
    <row r="101" spans="2:12" x14ac:dyDescent="0.3">
      <c r="B101" s="15">
        <v>2023</v>
      </c>
      <c r="C101" s="15" t="s">
        <v>34</v>
      </c>
      <c r="D101" s="15">
        <v>1</v>
      </c>
      <c r="E101" s="16">
        <v>45077</v>
      </c>
      <c r="F101" s="16" t="str">
        <f>TEXT(E101,"DD")</f>
        <v>31</v>
      </c>
      <c r="G101" s="16" t="s">
        <v>101</v>
      </c>
      <c r="H101" s="15" t="s">
        <v>29</v>
      </c>
      <c r="I101" s="15">
        <v>-54000</v>
      </c>
      <c r="J101" s="15" t="s">
        <v>23</v>
      </c>
      <c r="K101" s="15" t="s">
        <v>24</v>
      </c>
      <c r="L101" s="15" t="s">
        <v>17</v>
      </c>
    </row>
    <row r="102" spans="2:12" x14ac:dyDescent="0.3">
      <c r="B102" s="15">
        <v>2023</v>
      </c>
      <c r="C102" s="15" t="s">
        <v>34</v>
      </c>
      <c r="D102" s="15">
        <v>1</v>
      </c>
      <c r="E102" s="16">
        <v>45077</v>
      </c>
      <c r="F102" s="16" t="str">
        <f>TEXT(E102,"DD")</f>
        <v>31</v>
      </c>
      <c r="G102" s="16" t="s">
        <v>101</v>
      </c>
      <c r="H102" s="15" t="s">
        <v>29</v>
      </c>
      <c r="I102" s="15">
        <v>-5000</v>
      </c>
      <c r="J102" s="15" t="s">
        <v>25</v>
      </c>
      <c r="K102" s="15" t="s">
        <v>24</v>
      </c>
      <c r="L102" s="15" t="s">
        <v>17</v>
      </c>
    </row>
    <row r="103" spans="2:12" x14ac:dyDescent="0.3">
      <c r="B103" s="15">
        <v>2023</v>
      </c>
      <c r="C103" s="15" t="s">
        <v>34</v>
      </c>
      <c r="D103" s="15">
        <v>1</v>
      </c>
      <c r="E103" s="16">
        <v>45077</v>
      </c>
      <c r="F103" s="16" t="str">
        <f>TEXT(E103,"DD")</f>
        <v>31</v>
      </c>
      <c r="G103" s="16" t="s">
        <v>101</v>
      </c>
      <c r="H103" s="15" t="s">
        <v>29</v>
      </c>
      <c r="I103" s="15">
        <v>-14000</v>
      </c>
      <c r="J103" s="15" t="s">
        <v>26</v>
      </c>
      <c r="K103" s="15" t="s">
        <v>24</v>
      </c>
      <c r="L103" s="15" t="s">
        <v>17</v>
      </c>
    </row>
    <row r="104" spans="2:12" x14ac:dyDescent="0.3">
      <c r="B104" s="15">
        <v>2023</v>
      </c>
      <c r="C104" s="15" t="s">
        <v>34</v>
      </c>
      <c r="D104" s="15">
        <v>1</v>
      </c>
      <c r="E104" s="16">
        <v>45077</v>
      </c>
      <c r="F104" s="16" t="str">
        <f>TEXT(E104,"DD")</f>
        <v>31</v>
      </c>
      <c r="G104" s="16" t="s">
        <v>101</v>
      </c>
      <c r="H104" s="15" t="s">
        <v>29</v>
      </c>
      <c r="I104" s="15">
        <v>-40000</v>
      </c>
      <c r="J104" s="15" t="s">
        <v>11</v>
      </c>
      <c r="K104" s="15" t="s">
        <v>24</v>
      </c>
      <c r="L104" s="15" t="s">
        <v>17</v>
      </c>
    </row>
    <row r="105" spans="2:12" x14ac:dyDescent="0.3">
      <c r="B105" s="15">
        <v>2023</v>
      </c>
      <c r="C105" s="15" t="s">
        <v>34</v>
      </c>
      <c r="D105" s="15">
        <v>1</v>
      </c>
      <c r="E105" s="16">
        <v>45077</v>
      </c>
      <c r="F105" s="16" t="str">
        <f>TEXT(E105,"DD")</f>
        <v>31</v>
      </c>
      <c r="G105" s="16" t="s">
        <v>101</v>
      </c>
      <c r="H105" s="15" t="s">
        <v>29</v>
      </c>
      <c r="I105" s="15">
        <v>-234000</v>
      </c>
      <c r="J105" s="15" t="s">
        <v>27</v>
      </c>
      <c r="K105" s="15" t="s">
        <v>24</v>
      </c>
      <c r="L105" s="15" t="s">
        <v>17</v>
      </c>
    </row>
    <row r="106" spans="2:12" x14ac:dyDescent="0.3">
      <c r="B106" s="15">
        <v>2023</v>
      </c>
      <c r="C106" s="15" t="s">
        <v>34</v>
      </c>
      <c r="D106" s="15">
        <v>1</v>
      </c>
      <c r="E106" s="16">
        <v>45077</v>
      </c>
      <c r="F106" s="16" t="str">
        <f>TEXT(E106,"DD")</f>
        <v>31</v>
      </c>
      <c r="G106" s="16" t="s">
        <v>101</v>
      </c>
      <c r="H106" s="15" t="s">
        <v>29</v>
      </c>
      <c r="I106" s="15">
        <v>-12600</v>
      </c>
      <c r="J106" s="15" t="s">
        <v>22</v>
      </c>
      <c r="K106" s="15" t="s">
        <v>24</v>
      </c>
      <c r="L106" s="15" t="s">
        <v>17</v>
      </c>
    </row>
    <row r="107" spans="2:12" x14ac:dyDescent="0.3">
      <c r="B107" s="15">
        <v>2023</v>
      </c>
      <c r="C107" s="15" t="s">
        <v>35</v>
      </c>
      <c r="D107" s="15">
        <v>1</v>
      </c>
      <c r="E107" s="16">
        <v>45107</v>
      </c>
      <c r="F107" s="16" t="str">
        <f>TEXT(E107,"DD")</f>
        <v>30</v>
      </c>
      <c r="G107" s="16" t="s">
        <v>99</v>
      </c>
      <c r="H107" s="15" t="s">
        <v>29</v>
      </c>
      <c r="I107" s="15">
        <v>-54000</v>
      </c>
      <c r="J107" s="15" t="s">
        <v>23</v>
      </c>
      <c r="K107" s="15" t="s">
        <v>24</v>
      </c>
      <c r="L107" s="15" t="s">
        <v>17</v>
      </c>
    </row>
    <row r="108" spans="2:12" x14ac:dyDescent="0.3">
      <c r="B108" s="15">
        <v>2023</v>
      </c>
      <c r="C108" s="15" t="s">
        <v>35</v>
      </c>
      <c r="D108" s="15">
        <v>1</v>
      </c>
      <c r="E108" s="16">
        <v>45107</v>
      </c>
      <c r="F108" s="16" t="str">
        <f>TEXT(E108,"DD")</f>
        <v>30</v>
      </c>
      <c r="G108" s="16" t="s">
        <v>99</v>
      </c>
      <c r="H108" s="15" t="s">
        <v>29</v>
      </c>
      <c r="I108" s="15">
        <v>-5000</v>
      </c>
      <c r="J108" s="15" t="s">
        <v>25</v>
      </c>
      <c r="K108" s="15" t="s">
        <v>24</v>
      </c>
      <c r="L108" s="15" t="s">
        <v>17</v>
      </c>
    </row>
    <row r="109" spans="2:12" x14ac:dyDescent="0.3">
      <c r="B109" s="15">
        <v>2023</v>
      </c>
      <c r="C109" s="15" t="s">
        <v>35</v>
      </c>
      <c r="D109" s="15">
        <v>1</v>
      </c>
      <c r="E109" s="16">
        <v>45107</v>
      </c>
      <c r="F109" s="16" t="str">
        <f>TEXT(E109,"DD")</f>
        <v>30</v>
      </c>
      <c r="G109" s="16" t="s">
        <v>99</v>
      </c>
      <c r="H109" s="15" t="s">
        <v>29</v>
      </c>
      <c r="I109" s="15">
        <v>-13000</v>
      </c>
      <c r="J109" s="15" t="s">
        <v>26</v>
      </c>
      <c r="K109" s="15" t="s">
        <v>24</v>
      </c>
      <c r="L109" s="15" t="s">
        <v>17</v>
      </c>
    </row>
    <row r="110" spans="2:12" x14ac:dyDescent="0.3">
      <c r="B110" s="15">
        <v>2023</v>
      </c>
      <c r="C110" s="15" t="s">
        <v>35</v>
      </c>
      <c r="D110" s="15">
        <v>1</v>
      </c>
      <c r="E110" s="16">
        <v>45107</v>
      </c>
      <c r="F110" s="16" t="str">
        <f>TEXT(E110,"DD")</f>
        <v>30</v>
      </c>
      <c r="G110" s="16" t="s">
        <v>99</v>
      </c>
      <c r="H110" s="15" t="s">
        <v>29</v>
      </c>
      <c r="I110" s="15">
        <v>-35000</v>
      </c>
      <c r="J110" s="15" t="s">
        <v>11</v>
      </c>
      <c r="K110" s="15" t="s">
        <v>24</v>
      </c>
      <c r="L110" s="15" t="s">
        <v>17</v>
      </c>
    </row>
    <row r="111" spans="2:12" x14ac:dyDescent="0.3">
      <c r="B111" s="15">
        <v>2023</v>
      </c>
      <c r="C111" s="15" t="s">
        <v>35</v>
      </c>
      <c r="D111" s="15">
        <v>1</v>
      </c>
      <c r="E111" s="16">
        <v>45107</v>
      </c>
      <c r="F111" s="16" t="str">
        <f>TEXT(E111,"DD")</f>
        <v>30</v>
      </c>
      <c r="G111" s="16" t="s">
        <v>99</v>
      </c>
      <c r="H111" s="15" t="s">
        <v>29</v>
      </c>
      <c r="I111" s="15">
        <v>-234000</v>
      </c>
      <c r="J111" s="15" t="s">
        <v>27</v>
      </c>
      <c r="K111" s="15" t="s">
        <v>24</v>
      </c>
      <c r="L111" s="15" t="s">
        <v>17</v>
      </c>
    </row>
    <row r="112" spans="2:12" x14ac:dyDescent="0.3">
      <c r="B112" s="15">
        <v>2023</v>
      </c>
      <c r="C112" s="15" t="s">
        <v>35</v>
      </c>
      <c r="D112" s="15">
        <v>1</v>
      </c>
      <c r="E112" s="16">
        <v>45107</v>
      </c>
      <c r="F112" s="16" t="str">
        <f>TEXT(E112,"DD")</f>
        <v>30</v>
      </c>
      <c r="G112" s="16" t="s">
        <v>99</v>
      </c>
      <c r="H112" s="15" t="s">
        <v>29</v>
      </c>
      <c r="I112" s="15">
        <v>-12600</v>
      </c>
      <c r="J112" s="15" t="s">
        <v>22</v>
      </c>
      <c r="K112" s="15" t="s">
        <v>24</v>
      </c>
      <c r="L112" s="15" t="s">
        <v>17</v>
      </c>
    </row>
    <row r="113" spans="2:12" x14ac:dyDescent="0.3">
      <c r="B113" s="15">
        <v>2023</v>
      </c>
      <c r="C113" s="15" t="s">
        <v>36</v>
      </c>
      <c r="D113" s="15">
        <v>1</v>
      </c>
      <c r="E113" s="16">
        <v>45138</v>
      </c>
      <c r="F113" s="16" t="str">
        <f>TEXT(E113,"DD")</f>
        <v>31</v>
      </c>
      <c r="G113" s="16" t="s">
        <v>102</v>
      </c>
      <c r="H113" s="15" t="s">
        <v>29</v>
      </c>
      <c r="I113" s="15">
        <v>-54000</v>
      </c>
      <c r="J113" s="15" t="s">
        <v>23</v>
      </c>
      <c r="K113" s="15" t="s">
        <v>24</v>
      </c>
      <c r="L113" s="15" t="s">
        <v>17</v>
      </c>
    </row>
    <row r="114" spans="2:12" x14ac:dyDescent="0.3">
      <c r="B114" s="15">
        <v>2023</v>
      </c>
      <c r="C114" s="15" t="s">
        <v>36</v>
      </c>
      <c r="D114" s="15">
        <v>1</v>
      </c>
      <c r="E114" s="16">
        <v>45138</v>
      </c>
      <c r="F114" s="16" t="str">
        <f>TEXT(E114,"DD")</f>
        <v>31</v>
      </c>
      <c r="G114" s="16" t="s">
        <v>102</v>
      </c>
      <c r="H114" s="15" t="s">
        <v>29</v>
      </c>
      <c r="I114" s="15">
        <v>-3600</v>
      </c>
      <c r="J114" s="15" t="s">
        <v>25</v>
      </c>
      <c r="K114" s="15" t="s">
        <v>24</v>
      </c>
      <c r="L114" s="15" t="s">
        <v>17</v>
      </c>
    </row>
    <row r="115" spans="2:12" x14ac:dyDescent="0.3">
      <c r="B115" s="15">
        <v>2023</v>
      </c>
      <c r="C115" s="15" t="s">
        <v>36</v>
      </c>
      <c r="D115" s="15">
        <v>1</v>
      </c>
      <c r="E115" s="16">
        <v>45138</v>
      </c>
      <c r="F115" s="16" t="str">
        <f>TEXT(E115,"DD")</f>
        <v>31</v>
      </c>
      <c r="G115" s="16" t="s">
        <v>102</v>
      </c>
      <c r="H115" s="15" t="s">
        <v>29</v>
      </c>
      <c r="I115" s="15">
        <v>-9000</v>
      </c>
      <c r="J115" s="15" t="s">
        <v>26</v>
      </c>
      <c r="K115" s="15" t="s">
        <v>24</v>
      </c>
      <c r="L115" s="15" t="s">
        <v>17</v>
      </c>
    </row>
    <row r="116" spans="2:12" x14ac:dyDescent="0.3">
      <c r="B116" s="15">
        <v>2023</v>
      </c>
      <c r="C116" s="15" t="s">
        <v>36</v>
      </c>
      <c r="D116" s="15">
        <v>1</v>
      </c>
      <c r="E116" s="16">
        <v>45138</v>
      </c>
      <c r="F116" s="16" t="str">
        <f>TEXT(E116,"DD")</f>
        <v>31</v>
      </c>
      <c r="G116" s="16" t="s">
        <v>102</v>
      </c>
      <c r="H116" s="15" t="s">
        <v>29</v>
      </c>
      <c r="I116" s="15">
        <v>-10800</v>
      </c>
      <c r="J116" s="15" t="s">
        <v>11</v>
      </c>
      <c r="K116" s="15" t="s">
        <v>24</v>
      </c>
      <c r="L116" s="15" t="s">
        <v>17</v>
      </c>
    </row>
    <row r="117" spans="2:12" x14ac:dyDescent="0.3">
      <c r="B117" s="15">
        <v>2023</v>
      </c>
      <c r="C117" s="15" t="s">
        <v>36</v>
      </c>
      <c r="D117" s="15">
        <v>1</v>
      </c>
      <c r="E117" s="16">
        <v>45138</v>
      </c>
      <c r="F117" s="16" t="str">
        <f>TEXT(E117,"DD")</f>
        <v>31</v>
      </c>
      <c r="G117" s="16" t="s">
        <v>102</v>
      </c>
      <c r="H117" s="15" t="s">
        <v>29</v>
      </c>
      <c r="I117" s="15">
        <v>-234000</v>
      </c>
      <c r="J117" s="15" t="s">
        <v>27</v>
      </c>
      <c r="K117" s="15" t="s">
        <v>24</v>
      </c>
      <c r="L117" s="15" t="s">
        <v>17</v>
      </c>
    </row>
    <row r="118" spans="2:12" x14ac:dyDescent="0.3">
      <c r="B118" s="15">
        <v>2023</v>
      </c>
      <c r="C118" s="15" t="s">
        <v>36</v>
      </c>
      <c r="D118" s="15">
        <v>1</v>
      </c>
      <c r="E118" s="16">
        <v>45138</v>
      </c>
      <c r="F118" s="16" t="str">
        <f>TEXT(E118,"DD")</f>
        <v>31</v>
      </c>
      <c r="G118" s="16" t="s">
        <v>102</v>
      </c>
      <c r="H118" s="15" t="s">
        <v>29</v>
      </c>
      <c r="I118" s="15">
        <v>-12600</v>
      </c>
      <c r="J118" s="15" t="s">
        <v>22</v>
      </c>
      <c r="K118" s="15" t="s">
        <v>24</v>
      </c>
      <c r="L118" s="15" t="s">
        <v>17</v>
      </c>
    </row>
    <row r="119" spans="2:12" x14ac:dyDescent="0.3">
      <c r="B119" s="15">
        <v>2023</v>
      </c>
      <c r="C119" s="15" t="s">
        <v>37</v>
      </c>
      <c r="D119" s="15">
        <v>1</v>
      </c>
      <c r="E119" s="16">
        <v>45169</v>
      </c>
      <c r="F119" s="16" t="str">
        <f>TEXT(E119,"DD")</f>
        <v>31</v>
      </c>
      <c r="G119" s="16" t="s">
        <v>103</v>
      </c>
      <c r="H119" s="15" t="s">
        <v>29</v>
      </c>
      <c r="I119" s="15">
        <v>-54000</v>
      </c>
      <c r="J119" s="15" t="s">
        <v>23</v>
      </c>
      <c r="K119" s="15" t="s">
        <v>24</v>
      </c>
      <c r="L119" s="15" t="s">
        <v>17</v>
      </c>
    </row>
    <row r="120" spans="2:12" x14ac:dyDescent="0.3">
      <c r="B120" s="15">
        <v>2023</v>
      </c>
      <c r="C120" s="15" t="s">
        <v>37</v>
      </c>
      <c r="D120" s="15">
        <v>1</v>
      </c>
      <c r="E120" s="16">
        <v>45169</v>
      </c>
      <c r="F120" s="16" t="str">
        <f>TEXT(E120,"DD")</f>
        <v>31</v>
      </c>
      <c r="G120" s="16" t="s">
        <v>103</v>
      </c>
      <c r="H120" s="15" t="s">
        <v>29</v>
      </c>
      <c r="I120" s="15">
        <v>-3600</v>
      </c>
      <c r="J120" s="15" t="s">
        <v>25</v>
      </c>
      <c r="K120" s="15" t="s">
        <v>24</v>
      </c>
      <c r="L120" s="15" t="s">
        <v>17</v>
      </c>
    </row>
    <row r="121" spans="2:12" x14ac:dyDescent="0.3">
      <c r="B121" s="15">
        <v>2023</v>
      </c>
      <c r="C121" s="15" t="s">
        <v>37</v>
      </c>
      <c r="D121" s="15">
        <v>1</v>
      </c>
      <c r="E121" s="16">
        <v>45169</v>
      </c>
      <c r="F121" s="16" t="str">
        <f>TEXT(E121,"DD")</f>
        <v>31</v>
      </c>
      <c r="G121" s="16" t="s">
        <v>103</v>
      </c>
      <c r="H121" s="15" t="s">
        <v>29</v>
      </c>
      <c r="I121" s="15">
        <v>-9000</v>
      </c>
      <c r="J121" s="15" t="s">
        <v>26</v>
      </c>
      <c r="K121" s="15" t="s">
        <v>24</v>
      </c>
      <c r="L121" s="15" t="s">
        <v>17</v>
      </c>
    </row>
    <row r="122" spans="2:12" x14ac:dyDescent="0.3">
      <c r="B122" s="15">
        <v>2023</v>
      </c>
      <c r="C122" s="15" t="s">
        <v>37</v>
      </c>
      <c r="D122" s="15">
        <v>1</v>
      </c>
      <c r="E122" s="16">
        <v>45169</v>
      </c>
      <c r="F122" s="16" t="str">
        <f>TEXT(E122,"DD")</f>
        <v>31</v>
      </c>
      <c r="G122" s="16" t="s">
        <v>103</v>
      </c>
      <c r="H122" s="15" t="s">
        <v>29</v>
      </c>
      <c r="I122" s="15">
        <v>-10800</v>
      </c>
      <c r="J122" s="15" t="s">
        <v>11</v>
      </c>
      <c r="K122" s="15" t="s">
        <v>24</v>
      </c>
      <c r="L122" s="15" t="s">
        <v>17</v>
      </c>
    </row>
    <row r="123" spans="2:12" x14ac:dyDescent="0.3">
      <c r="B123" s="15">
        <v>2023</v>
      </c>
      <c r="C123" s="15" t="s">
        <v>37</v>
      </c>
      <c r="D123" s="15">
        <v>1</v>
      </c>
      <c r="E123" s="16">
        <v>45169</v>
      </c>
      <c r="F123" s="16" t="str">
        <f>TEXT(E123,"DD")</f>
        <v>31</v>
      </c>
      <c r="G123" s="16" t="s">
        <v>103</v>
      </c>
      <c r="H123" s="15" t="s">
        <v>29</v>
      </c>
      <c r="I123" s="15">
        <v>-200000</v>
      </c>
      <c r="J123" s="15" t="s">
        <v>27</v>
      </c>
      <c r="K123" s="15" t="s">
        <v>24</v>
      </c>
      <c r="L123" s="15" t="s">
        <v>17</v>
      </c>
    </row>
    <row r="124" spans="2:12" x14ac:dyDescent="0.3">
      <c r="B124" s="15">
        <v>2023</v>
      </c>
      <c r="C124" s="15" t="s">
        <v>37</v>
      </c>
      <c r="D124" s="15">
        <v>1</v>
      </c>
      <c r="E124" s="16">
        <v>45169</v>
      </c>
      <c r="F124" s="16" t="str">
        <f>TEXT(E124,"DD")</f>
        <v>31</v>
      </c>
      <c r="G124" s="16" t="s">
        <v>103</v>
      </c>
      <c r="H124" s="15" t="s">
        <v>29</v>
      </c>
      <c r="I124" s="15">
        <v>-12600</v>
      </c>
      <c r="J124" s="15" t="s">
        <v>22</v>
      </c>
      <c r="K124" s="15" t="s">
        <v>24</v>
      </c>
      <c r="L124" s="15" t="s">
        <v>17</v>
      </c>
    </row>
    <row r="125" spans="2:12" x14ac:dyDescent="0.3">
      <c r="B125" s="15">
        <v>2023</v>
      </c>
      <c r="C125" s="15" t="s">
        <v>38</v>
      </c>
      <c r="D125" s="15">
        <v>1</v>
      </c>
      <c r="E125" s="16">
        <v>45199</v>
      </c>
      <c r="F125" s="16" t="str">
        <f>TEXT(E125,"DD")</f>
        <v>30</v>
      </c>
      <c r="G125" s="16" t="s">
        <v>104</v>
      </c>
      <c r="H125" s="15" t="s">
        <v>29</v>
      </c>
      <c r="I125" s="15">
        <v>-25000</v>
      </c>
      <c r="J125" s="15" t="s">
        <v>23</v>
      </c>
      <c r="K125" s="15" t="s">
        <v>24</v>
      </c>
      <c r="L125" s="15" t="s">
        <v>17</v>
      </c>
    </row>
    <row r="126" spans="2:12" x14ac:dyDescent="0.3">
      <c r="B126" s="15">
        <v>2023</v>
      </c>
      <c r="C126" s="15" t="s">
        <v>38</v>
      </c>
      <c r="D126" s="15">
        <v>1</v>
      </c>
      <c r="E126" s="16">
        <v>45199</v>
      </c>
      <c r="F126" s="16" t="str">
        <f>TEXT(E126,"DD")</f>
        <v>30</v>
      </c>
      <c r="G126" s="16" t="s">
        <v>104</v>
      </c>
      <c r="H126" s="15" t="s">
        <v>29</v>
      </c>
      <c r="I126" s="15">
        <v>-3600</v>
      </c>
      <c r="J126" s="15" t="s">
        <v>25</v>
      </c>
      <c r="K126" s="15" t="s">
        <v>24</v>
      </c>
      <c r="L126" s="15" t="s">
        <v>17</v>
      </c>
    </row>
    <row r="127" spans="2:12" x14ac:dyDescent="0.3">
      <c r="B127" s="15">
        <v>2023</v>
      </c>
      <c r="C127" s="15" t="s">
        <v>38</v>
      </c>
      <c r="D127" s="15">
        <v>1</v>
      </c>
      <c r="E127" s="16">
        <v>45199</v>
      </c>
      <c r="F127" s="16" t="str">
        <f>TEXT(E127,"DD")</f>
        <v>30</v>
      </c>
      <c r="G127" s="16" t="s">
        <v>104</v>
      </c>
      <c r="H127" s="15" t="s">
        <v>29</v>
      </c>
      <c r="I127" s="15">
        <v>-10000</v>
      </c>
      <c r="J127" s="15" t="s">
        <v>26</v>
      </c>
      <c r="K127" s="15" t="s">
        <v>24</v>
      </c>
      <c r="L127" s="15" t="s">
        <v>17</v>
      </c>
    </row>
    <row r="128" spans="2:12" x14ac:dyDescent="0.3">
      <c r="B128" s="15">
        <v>2023</v>
      </c>
      <c r="C128" s="15" t="s">
        <v>38</v>
      </c>
      <c r="D128" s="15">
        <v>1</v>
      </c>
      <c r="E128" s="16">
        <v>45199</v>
      </c>
      <c r="F128" s="16" t="str">
        <f>TEXT(E128,"DD")</f>
        <v>30</v>
      </c>
      <c r="G128" s="16" t="s">
        <v>104</v>
      </c>
      <c r="H128" s="15" t="s">
        <v>29</v>
      </c>
      <c r="I128" s="15">
        <v>-30000</v>
      </c>
      <c r="J128" s="15" t="s">
        <v>11</v>
      </c>
      <c r="K128" s="15" t="s">
        <v>24</v>
      </c>
      <c r="L128" s="15" t="s">
        <v>17</v>
      </c>
    </row>
    <row r="129" spans="2:12" x14ac:dyDescent="0.3">
      <c r="B129" s="15">
        <v>2023</v>
      </c>
      <c r="C129" s="15" t="s">
        <v>38</v>
      </c>
      <c r="D129" s="15">
        <v>1</v>
      </c>
      <c r="E129" s="16">
        <v>45199</v>
      </c>
      <c r="F129" s="16" t="str">
        <f>TEXT(E129,"DD")</f>
        <v>30</v>
      </c>
      <c r="G129" s="16" t="s">
        <v>104</v>
      </c>
      <c r="H129" s="15" t="s">
        <v>29</v>
      </c>
      <c r="I129" s="15">
        <v>-200000</v>
      </c>
      <c r="J129" s="15" t="s">
        <v>27</v>
      </c>
      <c r="K129" s="15" t="s">
        <v>24</v>
      </c>
      <c r="L129" s="15" t="s">
        <v>17</v>
      </c>
    </row>
    <row r="130" spans="2:12" x14ac:dyDescent="0.3">
      <c r="B130" s="15">
        <v>2023</v>
      </c>
      <c r="C130" s="15" t="s">
        <v>38</v>
      </c>
      <c r="D130" s="15">
        <v>1</v>
      </c>
      <c r="E130" s="16">
        <v>45199</v>
      </c>
      <c r="F130" s="16" t="str">
        <f>TEXT(E130,"DD")</f>
        <v>30</v>
      </c>
      <c r="G130" s="16" t="s">
        <v>104</v>
      </c>
      <c r="H130" s="15" t="s">
        <v>29</v>
      </c>
      <c r="I130" s="15">
        <v>-12600</v>
      </c>
      <c r="J130" s="15" t="s">
        <v>22</v>
      </c>
      <c r="K130" s="15" t="s">
        <v>24</v>
      </c>
      <c r="L130" s="15" t="s">
        <v>17</v>
      </c>
    </row>
    <row r="131" spans="2:12" x14ac:dyDescent="0.3">
      <c r="B131" s="15">
        <v>2023</v>
      </c>
      <c r="C131" s="15" t="s">
        <v>39</v>
      </c>
      <c r="D131" s="15">
        <v>1</v>
      </c>
      <c r="E131" s="16">
        <v>45230</v>
      </c>
      <c r="F131" s="16" t="str">
        <f>TEXT(E131,"DD")</f>
        <v>31</v>
      </c>
      <c r="G131" s="16" t="s">
        <v>98</v>
      </c>
      <c r="H131" s="15" t="s">
        <v>29</v>
      </c>
      <c r="I131" s="15">
        <v>-25000</v>
      </c>
      <c r="J131" s="15" t="s">
        <v>23</v>
      </c>
      <c r="K131" s="15" t="s">
        <v>24</v>
      </c>
      <c r="L131" s="15" t="s">
        <v>17</v>
      </c>
    </row>
    <row r="132" spans="2:12" x14ac:dyDescent="0.3">
      <c r="B132" s="15">
        <v>2023</v>
      </c>
      <c r="C132" s="15" t="s">
        <v>39</v>
      </c>
      <c r="D132" s="15">
        <v>1</v>
      </c>
      <c r="E132" s="16">
        <v>45230</v>
      </c>
      <c r="F132" s="16" t="str">
        <f>TEXT(E132,"DD")</f>
        <v>31</v>
      </c>
      <c r="G132" s="16" t="s">
        <v>98</v>
      </c>
      <c r="H132" s="15" t="s">
        <v>29</v>
      </c>
      <c r="I132" s="15">
        <v>-3600</v>
      </c>
      <c r="J132" s="15" t="s">
        <v>25</v>
      </c>
      <c r="K132" s="15" t="s">
        <v>24</v>
      </c>
      <c r="L132" s="15" t="s">
        <v>17</v>
      </c>
    </row>
    <row r="133" spans="2:12" x14ac:dyDescent="0.3">
      <c r="B133" s="15">
        <v>2023</v>
      </c>
      <c r="C133" s="15" t="s">
        <v>39</v>
      </c>
      <c r="D133" s="15">
        <v>1</v>
      </c>
      <c r="E133" s="16">
        <v>45230</v>
      </c>
      <c r="F133" s="16" t="str">
        <f>TEXT(E133,"DD")</f>
        <v>31</v>
      </c>
      <c r="G133" s="16" t="s">
        <v>98</v>
      </c>
      <c r="H133" s="15" t="s">
        <v>29</v>
      </c>
      <c r="I133" s="15">
        <v>-10000</v>
      </c>
      <c r="J133" s="15" t="s">
        <v>26</v>
      </c>
      <c r="K133" s="15" t="s">
        <v>24</v>
      </c>
      <c r="L133" s="15" t="s">
        <v>17</v>
      </c>
    </row>
    <row r="134" spans="2:12" x14ac:dyDescent="0.3">
      <c r="B134" s="15">
        <v>2023</v>
      </c>
      <c r="C134" s="15" t="s">
        <v>39</v>
      </c>
      <c r="D134" s="15">
        <v>1</v>
      </c>
      <c r="E134" s="16">
        <v>45230</v>
      </c>
      <c r="F134" s="16" t="str">
        <f>TEXT(E134,"DD")</f>
        <v>31</v>
      </c>
      <c r="G134" s="16" t="s">
        <v>98</v>
      </c>
      <c r="H134" s="15" t="s">
        <v>29</v>
      </c>
      <c r="I134" s="15">
        <v>-30000</v>
      </c>
      <c r="J134" s="15" t="s">
        <v>11</v>
      </c>
      <c r="K134" s="15" t="s">
        <v>24</v>
      </c>
      <c r="L134" s="15" t="s">
        <v>17</v>
      </c>
    </row>
    <row r="135" spans="2:12" x14ac:dyDescent="0.3">
      <c r="B135" s="15">
        <v>2023</v>
      </c>
      <c r="C135" s="15" t="s">
        <v>39</v>
      </c>
      <c r="D135" s="15">
        <v>1</v>
      </c>
      <c r="E135" s="16">
        <v>45230</v>
      </c>
      <c r="F135" s="16" t="str">
        <f>TEXT(E135,"DD")</f>
        <v>31</v>
      </c>
      <c r="G135" s="16" t="s">
        <v>98</v>
      </c>
      <c r="H135" s="15" t="s">
        <v>29</v>
      </c>
      <c r="I135" s="15">
        <v>-200000</v>
      </c>
      <c r="J135" s="15" t="s">
        <v>27</v>
      </c>
      <c r="K135" s="15" t="s">
        <v>24</v>
      </c>
      <c r="L135" s="15" t="s">
        <v>17</v>
      </c>
    </row>
    <row r="136" spans="2:12" x14ac:dyDescent="0.3">
      <c r="B136" s="15">
        <v>2023</v>
      </c>
      <c r="C136" s="15" t="s">
        <v>39</v>
      </c>
      <c r="D136" s="15">
        <v>1</v>
      </c>
      <c r="E136" s="16">
        <v>45230</v>
      </c>
      <c r="F136" s="16" t="str">
        <f>TEXT(E136,"DD")</f>
        <v>31</v>
      </c>
      <c r="G136" s="16" t="s">
        <v>98</v>
      </c>
      <c r="H136" s="15" t="s">
        <v>29</v>
      </c>
      <c r="I136" s="15">
        <v>-12600</v>
      </c>
      <c r="J136" s="15" t="s">
        <v>22</v>
      </c>
      <c r="K136" s="15" t="s">
        <v>24</v>
      </c>
      <c r="L136" s="15" t="s">
        <v>17</v>
      </c>
    </row>
    <row r="137" spans="2:12" x14ac:dyDescent="0.3">
      <c r="B137" s="15">
        <v>2023</v>
      </c>
      <c r="C137" s="15" t="s">
        <v>40</v>
      </c>
      <c r="D137" s="15">
        <v>1</v>
      </c>
      <c r="E137" s="16">
        <v>45260</v>
      </c>
      <c r="F137" s="16" t="str">
        <f>TEXT(E137,"DD")</f>
        <v>30</v>
      </c>
      <c r="G137" s="16" t="s">
        <v>103</v>
      </c>
      <c r="H137" s="15" t="s">
        <v>29</v>
      </c>
      <c r="I137" s="15">
        <v>-25000</v>
      </c>
      <c r="J137" s="15" t="s">
        <v>23</v>
      </c>
      <c r="K137" s="15" t="s">
        <v>24</v>
      </c>
      <c r="L137" s="15" t="s">
        <v>17</v>
      </c>
    </row>
    <row r="138" spans="2:12" x14ac:dyDescent="0.3">
      <c r="B138" s="15">
        <v>2023</v>
      </c>
      <c r="C138" s="15" t="s">
        <v>40</v>
      </c>
      <c r="D138" s="15">
        <v>1</v>
      </c>
      <c r="E138" s="16">
        <v>45260</v>
      </c>
      <c r="F138" s="16" t="str">
        <f>TEXT(E138,"DD")</f>
        <v>30</v>
      </c>
      <c r="G138" s="16" t="s">
        <v>103</v>
      </c>
      <c r="H138" s="15" t="s">
        <v>29</v>
      </c>
      <c r="I138" s="15">
        <v>-5400</v>
      </c>
      <c r="J138" s="15" t="s">
        <v>25</v>
      </c>
      <c r="K138" s="15" t="s">
        <v>24</v>
      </c>
      <c r="L138" s="15" t="s">
        <v>17</v>
      </c>
    </row>
    <row r="139" spans="2:12" x14ac:dyDescent="0.3">
      <c r="B139" s="15">
        <v>2023</v>
      </c>
      <c r="C139" s="15" t="s">
        <v>40</v>
      </c>
      <c r="D139" s="15">
        <v>1</v>
      </c>
      <c r="E139" s="16">
        <v>45260</v>
      </c>
      <c r="F139" s="16" t="str">
        <f>TEXT(E139,"DD")</f>
        <v>30</v>
      </c>
      <c r="G139" s="16" t="s">
        <v>103</v>
      </c>
      <c r="H139" s="15" t="s">
        <v>29</v>
      </c>
      <c r="I139" s="15">
        <v>-12000</v>
      </c>
      <c r="J139" s="15" t="s">
        <v>26</v>
      </c>
      <c r="K139" s="15" t="s">
        <v>24</v>
      </c>
      <c r="L139" s="15" t="s">
        <v>17</v>
      </c>
    </row>
    <row r="140" spans="2:12" x14ac:dyDescent="0.3">
      <c r="B140" s="15">
        <v>2023</v>
      </c>
      <c r="C140" s="15" t="s">
        <v>40</v>
      </c>
      <c r="D140" s="15">
        <v>1</v>
      </c>
      <c r="E140" s="16">
        <v>45260</v>
      </c>
      <c r="F140" s="16" t="str">
        <f>TEXT(E140,"DD")</f>
        <v>30</v>
      </c>
      <c r="G140" s="16" t="s">
        <v>103</v>
      </c>
      <c r="H140" s="15" t="s">
        <v>29</v>
      </c>
      <c r="I140" s="15">
        <v>-45000</v>
      </c>
      <c r="J140" s="15" t="s">
        <v>11</v>
      </c>
      <c r="K140" s="15" t="s">
        <v>24</v>
      </c>
      <c r="L140" s="15" t="s">
        <v>17</v>
      </c>
    </row>
    <row r="141" spans="2:12" x14ac:dyDescent="0.3">
      <c r="B141" s="15">
        <v>2023</v>
      </c>
      <c r="C141" s="15" t="s">
        <v>40</v>
      </c>
      <c r="D141" s="15">
        <v>1</v>
      </c>
      <c r="E141" s="16">
        <v>45260</v>
      </c>
      <c r="F141" s="16" t="str">
        <f>TEXT(E141,"DD")</f>
        <v>30</v>
      </c>
      <c r="G141" s="16" t="s">
        <v>103</v>
      </c>
      <c r="H141" s="15" t="s">
        <v>29</v>
      </c>
      <c r="I141" s="15">
        <v>-200000</v>
      </c>
      <c r="J141" s="15" t="s">
        <v>27</v>
      </c>
      <c r="K141" s="15" t="s">
        <v>24</v>
      </c>
      <c r="L141" s="15" t="s">
        <v>17</v>
      </c>
    </row>
    <row r="142" spans="2:12" x14ac:dyDescent="0.3">
      <c r="B142" s="15">
        <v>2023</v>
      </c>
      <c r="C142" s="15" t="s">
        <v>40</v>
      </c>
      <c r="D142" s="15">
        <v>1</v>
      </c>
      <c r="E142" s="16">
        <v>45260</v>
      </c>
      <c r="F142" s="16" t="str">
        <f>TEXT(E142,"DD")</f>
        <v>30</v>
      </c>
      <c r="G142" s="16" t="s">
        <v>103</v>
      </c>
      <c r="H142" s="15" t="s">
        <v>29</v>
      </c>
      <c r="I142" s="15">
        <v>-12600</v>
      </c>
      <c r="J142" s="15" t="s">
        <v>22</v>
      </c>
      <c r="K142" s="15" t="s">
        <v>24</v>
      </c>
      <c r="L142" s="15" t="s">
        <v>17</v>
      </c>
    </row>
    <row r="143" spans="2:12" x14ac:dyDescent="0.3">
      <c r="B143" s="15">
        <v>2023</v>
      </c>
      <c r="C143" s="15" t="s">
        <v>41</v>
      </c>
      <c r="D143" s="15">
        <v>1</v>
      </c>
      <c r="E143" s="16">
        <v>45291</v>
      </c>
      <c r="F143" s="16" t="str">
        <f>TEXT(E143,"DD")</f>
        <v>31</v>
      </c>
      <c r="G143" s="16" t="s">
        <v>100</v>
      </c>
      <c r="H143" s="15" t="s">
        <v>29</v>
      </c>
      <c r="I143" s="15">
        <v>-25000</v>
      </c>
      <c r="J143" s="15" t="s">
        <v>23</v>
      </c>
      <c r="K143" s="15" t="s">
        <v>24</v>
      </c>
      <c r="L143" s="15" t="s">
        <v>17</v>
      </c>
    </row>
    <row r="144" spans="2:12" x14ac:dyDescent="0.3">
      <c r="B144" s="15">
        <v>2023</v>
      </c>
      <c r="C144" s="15" t="s">
        <v>41</v>
      </c>
      <c r="D144" s="15">
        <v>1</v>
      </c>
      <c r="E144" s="16">
        <v>45291</v>
      </c>
      <c r="F144" s="16" t="str">
        <f>TEXT(E144,"DD")</f>
        <v>31</v>
      </c>
      <c r="G144" s="16" t="s">
        <v>100</v>
      </c>
      <c r="H144" s="15" t="s">
        <v>29</v>
      </c>
      <c r="I144" s="15">
        <v>-6000</v>
      </c>
      <c r="J144" s="15" t="s">
        <v>25</v>
      </c>
      <c r="K144" s="15" t="s">
        <v>24</v>
      </c>
      <c r="L144" s="15" t="s">
        <v>17</v>
      </c>
    </row>
    <row r="145" spans="2:12" x14ac:dyDescent="0.3">
      <c r="B145" s="15">
        <v>2023</v>
      </c>
      <c r="C145" s="15" t="s">
        <v>41</v>
      </c>
      <c r="D145" s="15">
        <v>1</v>
      </c>
      <c r="E145" s="16">
        <v>45291</v>
      </c>
      <c r="F145" s="16" t="str">
        <f>TEXT(E145,"DD")</f>
        <v>31</v>
      </c>
      <c r="G145" s="16" t="s">
        <v>100</v>
      </c>
      <c r="H145" s="15" t="s">
        <v>29</v>
      </c>
      <c r="I145" s="15">
        <v>-15000</v>
      </c>
      <c r="J145" s="15" t="s">
        <v>26</v>
      </c>
      <c r="K145" s="15" t="s">
        <v>24</v>
      </c>
      <c r="L145" s="15" t="s">
        <v>17</v>
      </c>
    </row>
    <row r="146" spans="2:12" x14ac:dyDescent="0.3">
      <c r="B146" s="15">
        <v>2023</v>
      </c>
      <c r="C146" s="15" t="s">
        <v>41</v>
      </c>
      <c r="D146" s="15">
        <v>1</v>
      </c>
      <c r="E146" s="16">
        <v>45291</v>
      </c>
      <c r="F146" s="16" t="str">
        <f>TEXT(E146,"DD")</f>
        <v>31</v>
      </c>
      <c r="G146" s="16" t="s">
        <v>100</v>
      </c>
      <c r="H146" s="15" t="s">
        <v>29</v>
      </c>
      <c r="I146" s="15">
        <v>-50000</v>
      </c>
      <c r="J146" s="15" t="s">
        <v>11</v>
      </c>
      <c r="K146" s="15" t="s">
        <v>24</v>
      </c>
      <c r="L146" s="15" t="s">
        <v>17</v>
      </c>
    </row>
    <row r="147" spans="2:12" x14ac:dyDescent="0.3">
      <c r="B147" s="15">
        <v>2023</v>
      </c>
      <c r="C147" s="15" t="s">
        <v>41</v>
      </c>
      <c r="D147" s="15">
        <v>1</v>
      </c>
      <c r="E147" s="16">
        <v>45291</v>
      </c>
      <c r="F147" s="16" t="str">
        <f>TEXT(E147,"DD")</f>
        <v>31</v>
      </c>
      <c r="G147" s="16" t="s">
        <v>100</v>
      </c>
      <c r="H147" s="15" t="s">
        <v>29</v>
      </c>
      <c r="I147" s="15">
        <v>-200000</v>
      </c>
      <c r="J147" s="15" t="s">
        <v>27</v>
      </c>
      <c r="K147" s="15" t="s">
        <v>24</v>
      </c>
      <c r="L147" s="15" t="s">
        <v>17</v>
      </c>
    </row>
    <row r="148" spans="2:12" x14ac:dyDescent="0.3">
      <c r="B148" s="15">
        <v>2023</v>
      </c>
      <c r="C148" s="15" t="s">
        <v>41</v>
      </c>
      <c r="D148" s="15">
        <v>1</v>
      </c>
      <c r="E148" s="16">
        <v>45291</v>
      </c>
      <c r="F148" s="16" t="str">
        <f>TEXT(E148,"DD")</f>
        <v>31</v>
      </c>
      <c r="G148" s="16" t="s">
        <v>100</v>
      </c>
      <c r="H148" s="15" t="s">
        <v>29</v>
      </c>
      <c r="I148" s="15">
        <v>-12600</v>
      </c>
      <c r="J148" s="15" t="s">
        <v>22</v>
      </c>
      <c r="K148" s="15" t="s">
        <v>24</v>
      </c>
      <c r="L148" s="15" t="s">
        <v>17</v>
      </c>
    </row>
    <row r="149" spans="2:12" x14ac:dyDescent="0.3">
      <c r="B149" s="15">
        <v>2023</v>
      </c>
      <c r="C149" s="15" t="s">
        <v>9</v>
      </c>
      <c r="D149" s="15">
        <v>1</v>
      </c>
      <c r="E149" s="16">
        <v>44957</v>
      </c>
      <c r="F149" s="16" t="str">
        <f>TEXT(E149,"DD")</f>
        <v>31</v>
      </c>
      <c r="G149" s="16" t="s">
        <v>98</v>
      </c>
      <c r="H149" s="15" t="s">
        <v>30</v>
      </c>
      <c r="I149" s="15">
        <v>-30000</v>
      </c>
      <c r="J149" s="15" t="s">
        <v>23</v>
      </c>
      <c r="K149" s="15" t="s">
        <v>24</v>
      </c>
      <c r="L149" s="15" t="s">
        <v>17</v>
      </c>
    </row>
    <row r="150" spans="2:12" x14ac:dyDescent="0.3">
      <c r="B150" s="15">
        <v>2023</v>
      </c>
      <c r="C150" s="15" t="s">
        <v>9</v>
      </c>
      <c r="D150" s="15">
        <v>1</v>
      </c>
      <c r="E150" s="16">
        <v>44957</v>
      </c>
      <c r="F150" s="16" t="str">
        <f>TEXT(E150,"DD")</f>
        <v>31</v>
      </c>
      <c r="G150" s="16" t="s">
        <v>98</v>
      </c>
      <c r="H150" s="15" t="s">
        <v>30</v>
      </c>
      <c r="I150" s="15">
        <v>-4000</v>
      </c>
      <c r="J150" s="15" t="s">
        <v>25</v>
      </c>
      <c r="K150" s="15" t="s">
        <v>24</v>
      </c>
      <c r="L150" s="15" t="s">
        <v>17</v>
      </c>
    </row>
    <row r="151" spans="2:12" x14ac:dyDescent="0.3">
      <c r="B151" s="15">
        <v>2023</v>
      </c>
      <c r="C151" s="15" t="s">
        <v>9</v>
      </c>
      <c r="D151" s="15">
        <v>1</v>
      </c>
      <c r="E151" s="16">
        <v>44957</v>
      </c>
      <c r="F151" s="16" t="str">
        <f>TEXT(E151,"DD")</f>
        <v>31</v>
      </c>
      <c r="G151" s="16" t="s">
        <v>98</v>
      </c>
      <c r="H151" s="15" t="s">
        <v>30</v>
      </c>
      <c r="I151" s="15">
        <v>-9000</v>
      </c>
      <c r="J151" s="15" t="s">
        <v>26</v>
      </c>
      <c r="K151" s="15" t="s">
        <v>24</v>
      </c>
      <c r="L151" s="15" t="s">
        <v>17</v>
      </c>
    </row>
    <row r="152" spans="2:12" x14ac:dyDescent="0.3">
      <c r="B152" s="15">
        <v>2023</v>
      </c>
      <c r="C152" s="15" t="s">
        <v>9</v>
      </c>
      <c r="D152" s="15">
        <v>1</v>
      </c>
      <c r="E152" s="16">
        <v>44957</v>
      </c>
      <c r="F152" s="16" t="str">
        <f>TEXT(E152,"DD")</f>
        <v>31</v>
      </c>
      <c r="G152" s="16" t="s">
        <v>98</v>
      </c>
      <c r="H152" s="15" t="s">
        <v>30</v>
      </c>
      <c r="I152" s="15">
        <v>-10000</v>
      </c>
      <c r="J152" s="15" t="s">
        <v>11</v>
      </c>
      <c r="K152" s="15" t="s">
        <v>24</v>
      </c>
      <c r="L152" s="15" t="s">
        <v>17</v>
      </c>
    </row>
    <row r="153" spans="2:12" x14ac:dyDescent="0.3">
      <c r="B153" s="15">
        <v>2023</v>
      </c>
      <c r="C153" s="15" t="s">
        <v>9</v>
      </c>
      <c r="D153" s="15">
        <v>1</v>
      </c>
      <c r="E153" s="16">
        <v>44957</v>
      </c>
      <c r="F153" s="16" t="str">
        <f>TEXT(E153,"DD")</f>
        <v>31</v>
      </c>
      <c r="G153" s="16" t="s">
        <v>98</v>
      </c>
      <c r="H153" s="15" t="s">
        <v>30</v>
      </c>
      <c r="I153" s="15">
        <v>-100000</v>
      </c>
      <c r="J153" s="15" t="s">
        <v>27</v>
      </c>
      <c r="K153" s="15" t="s">
        <v>24</v>
      </c>
      <c r="L153" s="15" t="s">
        <v>17</v>
      </c>
    </row>
    <row r="154" spans="2:12" x14ac:dyDescent="0.3">
      <c r="B154" s="15">
        <v>2023</v>
      </c>
      <c r="C154" s="15" t="s">
        <v>9</v>
      </c>
      <c r="D154" s="15">
        <v>1</v>
      </c>
      <c r="E154" s="16">
        <v>44957</v>
      </c>
      <c r="F154" s="16" t="str">
        <f>TEXT(E154,"DD")</f>
        <v>31</v>
      </c>
      <c r="G154" s="16" t="s">
        <v>98</v>
      </c>
      <c r="H154" s="15" t="s">
        <v>30</v>
      </c>
      <c r="I154" s="15">
        <v>-7000</v>
      </c>
      <c r="J154" s="15" t="s">
        <v>22</v>
      </c>
      <c r="K154" s="15" t="s">
        <v>24</v>
      </c>
      <c r="L154" s="15" t="s">
        <v>17</v>
      </c>
    </row>
    <row r="155" spans="2:12" x14ac:dyDescent="0.3">
      <c r="B155" s="15">
        <v>2023</v>
      </c>
      <c r="C155" s="15" t="s">
        <v>31</v>
      </c>
      <c r="D155" s="15">
        <v>1</v>
      </c>
      <c r="E155" s="16">
        <v>44985</v>
      </c>
      <c r="F155" s="16" t="str">
        <f>TEXT(E155,"DD")</f>
        <v>28</v>
      </c>
      <c r="G155" s="16" t="s">
        <v>98</v>
      </c>
      <c r="H155" s="15" t="s">
        <v>30</v>
      </c>
      <c r="I155" s="15">
        <v>-30000</v>
      </c>
      <c r="J155" s="15" t="s">
        <v>23</v>
      </c>
      <c r="K155" s="15" t="s">
        <v>24</v>
      </c>
      <c r="L155" s="15" t="s">
        <v>17</v>
      </c>
    </row>
    <row r="156" spans="2:12" x14ac:dyDescent="0.3">
      <c r="B156" s="15">
        <v>2023</v>
      </c>
      <c r="C156" s="15" t="s">
        <v>31</v>
      </c>
      <c r="D156" s="15">
        <v>1</v>
      </c>
      <c r="E156" s="16">
        <v>44985</v>
      </c>
      <c r="F156" s="16" t="str">
        <f>TEXT(E156,"DD")</f>
        <v>28</v>
      </c>
      <c r="G156" s="16" t="s">
        <v>98</v>
      </c>
      <c r="H156" s="15" t="s">
        <v>30</v>
      </c>
      <c r="I156" s="15">
        <v>-4000</v>
      </c>
      <c r="J156" s="15" t="s">
        <v>25</v>
      </c>
      <c r="K156" s="15" t="s">
        <v>24</v>
      </c>
      <c r="L156" s="15" t="s">
        <v>17</v>
      </c>
    </row>
    <row r="157" spans="2:12" x14ac:dyDescent="0.3">
      <c r="B157" s="15">
        <v>2023</v>
      </c>
      <c r="C157" s="15" t="s">
        <v>31</v>
      </c>
      <c r="D157" s="15">
        <v>1</v>
      </c>
      <c r="E157" s="16">
        <v>44985</v>
      </c>
      <c r="F157" s="16" t="str">
        <f>TEXT(E157,"DD")</f>
        <v>28</v>
      </c>
      <c r="G157" s="16" t="s">
        <v>98</v>
      </c>
      <c r="H157" s="15" t="s">
        <v>30</v>
      </c>
      <c r="I157" s="15">
        <v>-8000</v>
      </c>
      <c r="J157" s="15" t="s">
        <v>26</v>
      </c>
      <c r="K157" s="15" t="s">
        <v>24</v>
      </c>
      <c r="L157" s="15" t="s">
        <v>17</v>
      </c>
    </row>
    <row r="158" spans="2:12" x14ac:dyDescent="0.3">
      <c r="B158" s="15">
        <v>2023</v>
      </c>
      <c r="C158" s="15" t="s">
        <v>31</v>
      </c>
      <c r="D158" s="15">
        <v>1</v>
      </c>
      <c r="E158" s="16">
        <v>44985</v>
      </c>
      <c r="F158" s="16" t="str">
        <f>TEXT(E158,"DD")</f>
        <v>28</v>
      </c>
      <c r="G158" s="16" t="s">
        <v>98</v>
      </c>
      <c r="H158" s="15" t="s">
        <v>30</v>
      </c>
      <c r="I158" s="15">
        <v>-10000</v>
      </c>
      <c r="J158" s="15" t="s">
        <v>11</v>
      </c>
      <c r="K158" s="15" t="s">
        <v>24</v>
      </c>
      <c r="L158" s="15" t="s">
        <v>17</v>
      </c>
    </row>
    <row r="159" spans="2:12" x14ac:dyDescent="0.3">
      <c r="B159" s="15">
        <v>2023</v>
      </c>
      <c r="C159" s="15" t="s">
        <v>31</v>
      </c>
      <c r="D159" s="15">
        <v>1</v>
      </c>
      <c r="E159" s="16">
        <v>44985</v>
      </c>
      <c r="F159" s="16" t="str">
        <f>TEXT(E159,"DD")</f>
        <v>28</v>
      </c>
      <c r="G159" s="16" t="s">
        <v>98</v>
      </c>
      <c r="H159" s="15" t="s">
        <v>30</v>
      </c>
      <c r="I159" s="15">
        <v>-100000</v>
      </c>
      <c r="J159" s="15" t="s">
        <v>27</v>
      </c>
      <c r="K159" s="15" t="s">
        <v>24</v>
      </c>
      <c r="L159" s="15" t="s">
        <v>17</v>
      </c>
    </row>
    <row r="160" spans="2:12" x14ac:dyDescent="0.3">
      <c r="B160" s="15">
        <v>2023</v>
      </c>
      <c r="C160" s="15" t="s">
        <v>31</v>
      </c>
      <c r="D160" s="15">
        <v>1</v>
      </c>
      <c r="E160" s="16">
        <v>44985</v>
      </c>
      <c r="F160" s="16" t="str">
        <f>TEXT(E160,"DD")</f>
        <v>28</v>
      </c>
      <c r="G160" s="16" t="s">
        <v>98</v>
      </c>
      <c r="H160" s="15" t="s">
        <v>30</v>
      </c>
      <c r="I160" s="15">
        <v>-7000</v>
      </c>
      <c r="J160" s="15" t="s">
        <v>22</v>
      </c>
      <c r="K160" s="15" t="s">
        <v>24</v>
      </c>
      <c r="L160" s="15" t="s">
        <v>17</v>
      </c>
    </row>
    <row r="161" spans="2:12" x14ac:dyDescent="0.3">
      <c r="B161" s="15">
        <v>2023</v>
      </c>
      <c r="C161" s="15" t="s">
        <v>32</v>
      </c>
      <c r="D161" s="15">
        <v>1</v>
      </c>
      <c r="E161" s="16">
        <v>45016</v>
      </c>
      <c r="F161" s="16" t="str">
        <f>TEXT(E161,"DD")</f>
        <v>31</v>
      </c>
      <c r="G161" s="16" t="s">
        <v>99</v>
      </c>
      <c r="H161" s="15" t="s">
        <v>30</v>
      </c>
      <c r="I161" s="15">
        <v>-30000</v>
      </c>
      <c r="J161" s="15" t="s">
        <v>23</v>
      </c>
      <c r="K161" s="15" t="s">
        <v>24</v>
      </c>
      <c r="L161" s="15" t="s">
        <v>17</v>
      </c>
    </row>
    <row r="162" spans="2:12" x14ac:dyDescent="0.3">
      <c r="B162" s="15">
        <v>2023</v>
      </c>
      <c r="C162" s="15" t="s">
        <v>32</v>
      </c>
      <c r="D162" s="15">
        <v>1</v>
      </c>
      <c r="E162" s="16">
        <v>45016</v>
      </c>
      <c r="F162" s="16" t="str">
        <f>TEXT(E162,"DD")</f>
        <v>31</v>
      </c>
      <c r="G162" s="16" t="s">
        <v>99</v>
      </c>
      <c r="H162" s="15" t="s">
        <v>30</v>
      </c>
      <c r="I162" s="15">
        <v>-2000</v>
      </c>
      <c r="J162" s="15" t="s">
        <v>25</v>
      </c>
      <c r="K162" s="15" t="s">
        <v>24</v>
      </c>
      <c r="L162" s="15" t="s">
        <v>17</v>
      </c>
    </row>
    <row r="163" spans="2:12" x14ac:dyDescent="0.3">
      <c r="B163" s="15">
        <v>2023</v>
      </c>
      <c r="C163" s="15" t="s">
        <v>32</v>
      </c>
      <c r="D163" s="15">
        <v>1</v>
      </c>
      <c r="E163" s="16">
        <v>45016</v>
      </c>
      <c r="F163" s="16" t="str">
        <f>TEXT(E163,"DD")</f>
        <v>31</v>
      </c>
      <c r="G163" s="16" t="s">
        <v>99</v>
      </c>
      <c r="H163" s="15" t="s">
        <v>30</v>
      </c>
      <c r="I163" s="15">
        <v>-5000</v>
      </c>
      <c r="J163" s="15" t="s">
        <v>26</v>
      </c>
      <c r="K163" s="15" t="s">
        <v>24</v>
      </c>
      <c r="L163" s="15" t="s">
        <v>17</v>
      </c>
    </row>
    <row r="164" spans="2:12" x14ac:dyDescent="0.3">
      <c r="B164" s="15">
        <v>2023</v>
      </c>
      <c r="C164" s="15" t="s">
        <v>32</v>
      </c>
      <c r="D164" s="15">
        <v>1</v>
      </c>
      <c r="E164" s="16">
        <v>45016</v>
      </c>
      <c r="F164" s="16" t="str">
        <f>TEXT(E164,"DD")</f>
        <v>31</v>
      </c>
      <c r="G164" s="16" t="s">
        <v>99</v>
      </c>
      <c r="H164" s="15" t="s">
        <v>30</v>
      </c>
      <c r="I164" s="15">
        <v>-7000</v>
      </c>
      <c r="J164" s="15" t="s">
        <v>11</v>
      </c>
      <c r="K164" s="15" t="s">
        <v>24</v>
      </c>
      <c r="L164" s="15" t="s">
        <v>17</v>
      </c>
    </row>
    <row r="165" spans="2:12" x14ac:dyDescent="0.3">
      <c r="B165" s="15">
        <v>2023</v>
      </c>
      <c r="C165" s="15" t="s">
        <v>32</v>
      </c>
      <c r="D165" s="15">
        <v>1</v>
      </c>
      <c r="E165" s="16">
        <v>45016</v>
      </c>
      <c r="F165" s="16" t="str">
        <f>TEXT(E165,"DD")</f>
        <v>31</v>
      </c>
      <c r="G165" s="16" t="s">
        <v>99</v>
      </c>
      <c r="H165" s="15" t="s">
        <v>30</v>
      </c>
      <c r="I165" s="15">
        <v>-100000</v>
      </c>
      <c r="J165" s="15" t="s">
        <v>27</v>
      </c>
      <c r="K165" s="15" t="s">
        <v>24</v>
      </c>
      <c r="L165" s="15" t="s">
        <v>17</v>
      </c>
    </row>
    <row r="166" spans="2:12" x14ac:dyDescent="0.3">
      <c r="B166" s="15">
        <v>2023</v>
      </c>
      <c r="C166" s="15" t="s">
        <v>32</v>
      </c>
      <c r="D166" s="15">
        <v>1</v>
      </c>
      <c r="E166" s="16">
        <v>45016</v>
      </c>
      <c r="F166" s="16" t="str">
        <f>TEXT(E166,"DD")</f>
        <v>31</v>
      </c>
      <c r="G166" s="16" t="s">
        <v>99</v>
      </c>
      <c r="H166" s="15" t="s">
        <v>30</v>
      </c>
      <c r="I166" s="15">
        <v>-7000</v>
      </c>
      <c r="J166" s="15" t="s">
        <v>22</v>
      </c>
      <c r="K166" s="15" t="s">
        <v>24</v>
      </c>
      <c r="L166" s="15" t="s">
        <v>17</v>
      </c>
    </row>
    <row r="167" spans="2:12" x14ac:dyDescent="0.3">
      <c r="B167" s="15">
        <v>2023</v>
      </c>
      <c r="C167" s="15" t="s">
        <v>33</v>
      </c>
      <c r="D167" s="15">
        <v>1</v>
      </c>
      <c r="E167" s="16">
        <v>45046</v>
      </c>
      <c r="F167" s="16" t="str">
        <f>TEXT(E167,"DD")</f>
        <v>30</v>
      </c>
      <c r="G167" s="16" t="s">
        <v>100</v>
      </c>
      <c r="H167" s="15" t="s">
        <v>30</v>
      </c>
      <c r="I167" s="15">
        <v>-30000</v>
      </c>
      <c r="J167" s="15" t="s">
        <v>23</v>
      </c>
      <c r="K167" s="15" t="s">
        <v>24</v>
      </c>
      <c r="L167" s="15" t="s">
        <v>17</v>
      </c>
    </row>
    <row r="168" spans="2:12" x14ac:dyDescent="0.3">
      <c r="B168" s="15">
        <v>2023</v>
      </c>
      <c r="C168" s="15" t="s">
        <v>33</v>
      </c>
      <c r="D168" s="15">
        <v>1</v>
      </c>
      <c r="E168" s="16">
        <v>45046</v>
      </c>
      <c r="F168" s="16" t="str">
        <f>TEXT(E168,"DD")</f>
        <v>30</v>
      </c>
      <c r="G168" s="16" t="s">
        <v>100</v>
      </c>
      <c r="H168" s="15" t="s">
        <v>30</v>
      </c>
      <c r="I168" s="15">
        <v>-2000</v>
      </c>
      <c r="J168" s="15" t="s">
        <v>25</v>
      </c>
      <c r="K168" s="15" t="s">
        <v>24</v>
      </c>
      <c r="L168" s="15" t="s">
        <v>17</v>
      </c>
    </row>
    <row r="169" spans="2:12" x14ac:dyDescent="0.3">
      <c r="B169" s="15">
        <v>2023</v>
      </c>
      <c r="C169" s="15" t="s">
        <v>33</v>
      </c>
      <c r="D169" s="15">
        <v>1</v>
      </c>
      <c r="E169" s="16">
        <v>45046</v>
      </c>
      <c r="F169" s="16" t="str">
        <f>TEXT(E169,"DD")</f>
        <v>30</v>
      </c>
      <c r="G169" s="16" t="s">
        <v>100</v>
      </c>
      <c r="H169" s="15" t="s">
        <v>30</v>
      </c>
      <c r="I169" s="15">
        <v>-5000</v>
      </c>
      <c r="J169" s="15" t="s">
        <v>26</v>
      </c>
      <c r="K169" s="15" t="s">
        <v>24</v>
      </c>
      <c r="L169" s="15" t="s">
        <v>17</v>
      </c>
    </row>
    <row r="170" spans="2:12" x14ac:dyDescent="0.3">
      <c r="B170" s="15">
        <v>2023</v>
      </c>
      <c r="C170" s="15" t="s">
        <v>33</v>
      </c>
      <c r="D170" s="15">
        <v>1</v>
      </c>
      <c r="E170" s="16">
        <v>45046</v>
      </c>
      <c r="F170" s="16" t="str">
        <f>TEXT(E170,"DD")</f>
        <v>30</v>
      </c>
      <c r="G170" s="16" t="s">
        <v>100</v>
      </c>
      <c r="H170" s="15" t="s">
        <v>30</v>
      </c>
      <c r="I170" s="15">
        <v>-6000</v>
      </c>
      <c r="J170" s="15" t="s">
        <v>11</v>
      </c>
      <c r="K170" s="15" t="s">
        <v>24</v>
      </c>
      <c r="L170" s="15" t="s">
        <v>17</v>
      </c>
    </row>
    <row r="171" spans="2:12" x14ac:dyDescent="0.3">
      <c r="B171" s="15">
        <v>2023</v>
      </c>
      <c r="C171" s="15" t="s">
        <v>33</v>
      </c>
      <c r="D171" s="15">
        <v>1</v>
      </c>
      <c r="E171" s="16">
        <v>45046</v>
      </c>
      <c r="F171" s="16" t="str">
        <f>TEXT(E171,"DD")</f>
        <v>30</v>
      </c>
      <c r="G171" s="16" t="s">
        <v>100</v>
      </c>
      <c r="H171" s="15" t="s">
        <v>30</v>
      </c>
      <c r="I171" s="15">
        <v>-100000</v>
      </c>
      <c r="J171" s="15" t="s">
        <v>27</v>
      </c>
      <c r="K171" s="15" t="s">
        <v>24</v>
      </c>
      <c r="L171" s="15" t="s">
        <v>17</v>
      </c>
    </row>
    <row r="172" spans="2:12" x14ac:dyDescent="0.3">
      <c r="B172" s="15">
        <v>2023</v>
      </c>
      <c r="C172" s="15" t="s">
        <v>33</v>
      </c>
      <c r="D172" s="15">
        <v>1</v>
      </c>
      <c r="E172" s="16">
        <v>45046</v>
      </c>
      <c r="F172" s="16" t="str">
        <f>TEXT(E172,"DD")</f>
        <v>30</v>
      </c>
      <c r="G172" s="16" t="s">
        <v>100</v>
      </c>
      <c r="H172" s="15" t="s">
        <v>30</v>
      </c>
      <c r="I172" s="15">
        <v>-7000</v>
      </c>
      <c r="J172" s="15" t="s">
        <v>22</v>
      </c>
      <c r="K172" s="15" t="s">
        <v>24</v>
      </c>
      <c r="L172" s="15" t="s">
        <v>17</v>
      </c>
    </row>
    <row r="173" spans="2:12" x14ac:dyDescent="0.3">
      <c r="B173" s="15">
        <v>2023</v>
      </c>
      <c r="C173" s="15" t="s">
        <v>34</v>
      </c>
      <c r="D173" s="15">
        <v>1</v>
      </c>
      <c r="E173" s="16">
        <v>45077</v>
      </c>
      <c r="F173" s="16" t="str">
        <f>TEXT(E173,"DD")</f>
        <v>31</v>
      </c>
      <c r="G173" s="16" t="s">
        <v>101</v>
      </c>
      <c r="H173" s="15" t="s">
        <v>30</v>
      </c>
      <c r="I173" s="15">
        <v>-30000</v>
      </c>
      <c r="J173" s="15" t="s">
        <v>23</v>
      </c>
      <c r="K173" s="15" t="s">
        <v>24</v>
      </c>
      <c r="L173" s="15" t="s">
        <v>17</v>
      </c>
    </row>
    <row r="174" spans="2:12" x14ac:dyDescent="0.3">
      <c r="B174" s="15">
        <v>2023</v>
      </c>
      <c r="C174" s="15" t="s">
        <v>34</v>
      </c>
      <c r="D174" s="15">
        <v>1</v>
      </c>
      <c r="E174" s="16">
        <v>45077</v>
      </c>
      <c r="F174" s="16" t="str">
        <f>TEXT(E174,"DD")</f>
        <v>31</v>
      </c>
      <c r="G174" s="16" t="s">
        <v>101</v>
      </c>
      <c r="H174" s="15" t="s">
        <v>30</v>
      </c>
      <c r="I174" s="15">
        <v>-4000</v>
      </c>
      <c r="J174" s="15" t="s">
        <v>25</v>
      </c>
      <c r="K174" s="15" t="s">
        <v>24</v>
      </c>
      <c r="L174" s="15" t="s">
        <v>17</v>
      </c>
    </row>
    <row r="175" spans="2:12" x14ac:dyDescent="0.3">
      <c r="B175" s="15">
        <v>2023</v>
      </c>
      <c r="C175" s="15" t="s">
        <v>34</v>
      </c>
      <c r="D175" s="15">
        <v>1</v>
      </c>
      <c r="E175" s="16">
        <v>45077</v>
      </c>
      <c r="F175" s="16" t="str">
        <f>TEXT(E175,"DD")</f>
        <v>31</v>
      </c>
      <c r="G175" s="16" t="s">
        <v>101</v>
      </c>
      <c r="H175" s="15" t="s">
        <v>30</v>
      </c>
      <c r="I175" s="15">
        <v>-8000</v>
      </c>
      <c r="J175" s="15" t="s">
        <v>26</v>
      </c>
      <c r="K175" s="15" t="s">
        <v>24</v>
      </c>
      <c r="L175" s="15" t="s">
        <v>17</v>
      </c>
    </row>
    <row r="176" spans="2:12" x14ac:dyDescent="0.3">
      <c r="B176" s="15">
        <v>2023</v>
      </c>
      <c r="C176" s="15" t="s">
        <v>34</v>
      </c>
      <c r="D176" s="15">
        <v>1</v>
      </c>
      <c r="E176" s="16">
        <v>45077</v>
      </c>
      <c r="F176" s="16" t="str">
        <f>TEXT(E176,"DD")</f>
        <v>31</v>
      </c>
      <c r="G176" s="16" t="s">
        <v>101</v>
      </c>
      <c r="H176" s="15" t="s">
        <v>30</v>
      </c>
      <c r="I176" s="15">
        <v>-9000</v>
      </c>
      <c r="J176" s="15" t="s">
        <v>11</v>
      </c>
      <c r="K176" s="15" t="s">
        <v>24</v>
      </c>
      <c r="L176" s="15" t="s">
        <v>17</v>
      </c>
    </row>
    <row r="177" spans="2:12" x14ac:dyDescent="0.3">
      <c r="B177" s="15">
        <v>2023</v>
      </c>
      <c r="C177" s="15" t="s">
        <v>34</v>
      </c>
      <c r="D177" s="15">
        <v>1</v>
      </c>
      <c r="E177" s="16">
        <v>45077</v>
      </c>
      <c r="F177" s="16" t="str">
        <f>TEXT(E177,"DD")</f>
        <v>31</v>
      </c>
      <c r="G177" s="16" t="s">
        <v>101</v>
      </c>
      <c r="H177" s="15" t="s">
        <v>30</v>
      </c>
      <c r="I177" s="15">
        <v>-130000</v>
      </c>
      <c r="J177" s="15" t="s">
        <v>27</v>
      </c>
      <c r="K177" s="15" t="s">
        <v>24</v>
      </c>
      <c r="L177" s="15" t="s">
        <v>17</v>
      </c>
    </row>
    <row r="178" spans="2:12" x14ac:dyDescent="0.3">
      <c r="B178" s="15">
        <v>2023</v>
      </c>
      <c r="C178" s="15" t="s">
        <v>34</v>
      </c>
      <c r="D178" s="15">
        <v>1</v>
      </c>
      <c r="E178" s="16">
        <v>45077</v>
      </c>
      <c r="F178" s="16" t="str">
        <f>TEXT(E178,"DD")</f>
        <v>31</v>
      </c>
      <c r="G178" s="16" t="s">
        <v>101</v>
      </c>
      <c r="H178" s="15" t="s">
        <v>30</v>
      </c>
      <c r="I178" s="15">
        <v>-7000</v>
      </c>
      <c r="J178" s="15" t="s">
        <v>22</v>
      </c>
      <c r="K178" s="15" t="s">
        <v>24</v>
      </c>
      <c r="L178" s="15" t="s">
        <v>17</v>
      </c>
    </row>
    <row r="179" spans="2:12" x14ac:dyDescent="0.3">
      <c r="B179" s="15">
        <v>2023</v>
      </c>
      <c r="C179" s="15" t="s">
        <v>35</v>
      </c>
      <c r="D179" s="15">
        <v>1</v>
      </c>
      <c r="E179" s="16">
        <v>45107</v>
      </c>
      <c r="F179" s="16" t="str">
        <f>TEXT(E179,"DD")</f>
        <v>30</v>
      </c>
      <c r="G179" s="16" t="s">
        <v>99</v>
      </c>
      <c r="H179" s="15" t="s">
        <v>30</v>
      </c>
      <c r="I179" s="15">
        <v>-30000</v>
      </c>
      <c r="J179" s="15" t="s">
        <v>23</v>
      </c>
      <c r="K179" s="15" t="s">
        <v>24</v>
      </c>
      <c r="L179" s="15" t="s">
        <v>17</v>
      </c>
    </row>
    <row r="180" spans="2:12" x14ac:dyDescent="0.3">
      <c r="B180" s="15">
        <v>2023</v>
      </c>
      <c r="C180" s="15" t="s">
        <v>35</v>
      </c>
      <c r="D180" s="15">
        <v>1</v>
      </c>
      <c r="E180" s="16">
        <v>45107</v>
      </c>
      <c r="F180" s="16" t="str">
        <f>TEXT(E180,"DD")</f>
        <v>30</v>
      </c>
      <c r="G180" s="16" t="s">
        <v>99</v>
      </c>
      <c r="H180" s="15" t="s">
        <v>30</v>
      </c>
      <c r="I180" s="15">
        <v>-3000</v>
      </c>
      <c r="J180" s="15" t="s">
        <v>25</v>
      </c>
      <c r="K180" s="15" t="s">
        <v>24</v>
      </c>
      <c r="L180" s="15" t="s">
        <v>17</v>
      </c>
    </row>
    <row r="181" spans="2:12" x14ac:dyDescent="0.3">
      <c r="B181" s="15">
        <v>2023</v>
      </c>
      <c r="C181" s="15" t="s">
        <v>35</v>
      </c>
      <c r="D181" s="15">
        <v>1</v>
      </c>
      <c r="E181" s="16">
        <v>45107</v>
      </c>
      <c r="F181" s="16" t="str">
        <f>TEXT(E181,"DD")</f>
        <v>30</v>
      </c>
      <c r="G181" s="16" t="s">
        <v>99</v>
      </c>
      <c r="H181" s="15" t="s">
        <v>30</v>
      </c>
      <c r="I181" s="15">
        <v>-9000</v>
      </c>
      <c r="J181" s="15" t="s">
        <v>26</v>
      </c>
      <c r="K181" s="15" t="s">
        <v>24</v>
      </c>
      <c r="L181" s="15" t="s">
        <v>17</v>
      </c>
    </row>
    <row r="182" spans="2:12" x14ac:dyDescent="0.3">
      <c r="B182" s="15">
        <v>2023</v>
      </c>
      <c r="C182" s="15" t="s">
        <v>35</v>
      </c>
      <c r="D182" s="15">
        <v>1</v>
      </c>
      <c r="E182" s="16">
        <v>45107</v>
      </c>
      <c r="F182" s="16" t="str">
        <f>TEXT(E182,"DD")</f>
        <v>30</v>
      </c>
      <c r="G182" s="16" t="s">
        <v>99</v>
      </c>
      <c r="H182" s="15" t="s">
        <v>30</v>
      </c>
      <c r="I182" s="15">
        <v>-8000</v>
      </c>
      <c r="J182" s="15" t="s">
        <v>11</v>
      </c>
      <c r="K182" s="15" t="s">
        <v>24</v>
      </c>
      <c r="L182" s="15" t="s">
        <v>17</v>
      </c>
    </row>
    <row r="183" spans="2:12" x14ac:dyDescent="0.3">
      <c r="B183" s="15">
        <v>2023</v>
      </c>
      <c r="C183" s="15" t="s">
        <v>35</v>
      </c>
      <c r="D183" s="15">
        <v>1</v>
      </c>
      <c r="E183" s="16">
        <v>45107</v>
      </c>
      <c r="F183" s="16" t="str">
        <f>TEXT(E183,"DD")</f>
        <v>30</v>
      </c>
      <c r="G183" s="16" t="s">
        <v>99</v>
      </c>
      <c r="H183" s="15" t="s">
        <v>30</v>
      </c>
      <c r="I183" s="15">
        <v>-130000</v>
      </c>
      <c r="J183" s="15" t="s">
        <v>27</v>
      </c>
      <c r="K183" s="15" t="s">
        <v>24</v>
      </c>
      <c r="L183" s="15" t="s">
        <v>17</v>
      </c>
    </row>
    <row r="184" spans="2:12" x14ac:dyDescent="0.3">
      <c r="B184" s="15">
        <v>2023</v>
      </c>
      <c r="C184" s="15" t="s">
        <v>35</v>
      </c>
      <c r="D184" s="15">
        <v>1</v>
      </c>
      <c r="E184" s="16">
        <v>45107</v>
      </c>
      <c r="F184" s="16" t="str">
        <f>TEXT(E184,"DD")</f>
        <v>30</v>
      </c>
      <c r="G184" s="16" t="s">
        <v>99</v>
      </c>
      <c r="H184" s="15" t="s">
        <v>30</v>
      </c>
      <c r="I184" s="15">
        <v>-7000</v>
      </c>
      <c r="J184" s="15" t="s">
        <v>22</v>
      </c>
      <c r="K184" s="15" t="s">
        <v>24</v>
      </c>
      <c r="L184" s="15" t="s">
        <v>17</v>
      </c>
    </row>
    <row r="185" spans="2:12" x14ac:dyDescent="0.3">
      <c r="B185" s="15">
        <v>2023</v>
      </c>
      <c r="C185" s="15" t="s">
        <v>36</v>
      </c>
      <c r="D185" s="15">
        <v>1</v>
      </c>
      <c r="E185" s="16">
        <v>45138</v>
      </c>
      <c r="F185" s="16" t="str">
        <f>TEXT(E185,"DD")</f>
        <v>31</v>
      </c>
      <c r="G185" s="16" t="s">
        <v>102</v>
      </c>
      <c r="H185" s="15" t="s">
        <v>30</v>
      </c>
      <c r="I185" s="15">
        <v>-30000</v>
      </c>
      <c r="J185" s="15" t="s">
        <v>23</v>
      </c>
      <c r="K185" s="15" t="s">
        <v>24</v>
      </c>
      <c r="L185" s="15" t="s">
        <v>17</v>
      </c>
    </row>
    <row r="186" spans="2:12" x14ac:dyDescent="0.3">
      <c r="B186" s="15">
        <v>2023</v>
      </c>
      <c r="C186" s="15" t="s">
        <v>36</v>
      </c>
      <c r="D186" s="15">
        <v>1</v>
      </c>
      <c r="E186" s="16">
        <v>45138</v>
      </c>
      <c r="F186" s="16" t="str">
        <f>TEXT(E186,"DD")</f>
        <v>31</v>
      </c>
      <c r="G186" s="16" t="s">
        <v>102</v>
      </c>
      <c r="H186" s="15" t="s">
        <v>30</v>
      </c>
      <c r="I186" s="15">
        <v>-2000</v>
      </c>
      <c r="J186" s="15" t="s">
        <v>25</v>
      </c>
      <c r="K186" s="15" t="s">
        <v>24</v>
      </c>
      <c r="L186" s="15" t="s">
        <v>17</v>
      </c>
    </row>
    <row r="187" spans="2:12" x14ac:dyDescent="0.3">
      <c r="B187" s="15">
        <v>2023</v>
      </c>
      <c r="C187" s="15" t="s">
        <v>36</v>
      </c>
      <c r="D187" s="15">
        <v>1</v>
      </c>
      <c r="E187" s="16">
        <v>45138</v>
      </c>
      <c r="F187" s="16" t="str">
        <f>TEXT(E187,"DD")</f>
        <v>31</v>
      </c>
      <c r="G187" s="16" t="s">
        <v>102</v>
      </c>
      <c r="H187" s="15" t="s">
        <v>30</v>
      </c>
      <c r="I187" s="15">
        <v>-5000</v>
      </c>
      <c r="J187" s="15" t="s">
        <v>26</v>
      </c>
      <c r="K187" s="15" t="s">
        <v>24</v>
      </c>
      <c r="L187" s="15" t="s">
        <v>17</v>
      </c>
    </row>
    <row r="188" spans="2:12" x14ac:dyDescent="0.3">
      <c r="B188" s="15">
        <v>2023</v>
      </c>
      <c r="C188" s="15" t="s">
        <v>36</v>
      </c>
      <c r="D188" s="15">
        <v>1</v>
      </c>
      <c r="E188" s="16">
        <v>45138</v>
      </c>
      <c r="F188" s="16" t="str">
        <f>TEXT(E188,"DD")</f>
        <v>31</v>
      </c>
      <c r="G188" s="16" t="s">
        <v>102</v>
      </c>
      <c r="H188" s="15" t="s">
        <v>30</v>
      </c>
      <c r="I188" s="15">
        <v>-6000</v>
      </c>
      <c r="J188" s="15" t="s">
        <v>11</v>
      </c>
      <c r="K188" s="15" t="s">
        <v>24</v>
      </c>
      <c r="L188" s="15" t="s">
        <v>17</v>
      </c>
    </row>
    <row r="189" spans="2:12" x14ac:dyDescent="0.3">
      <c r="B189" s="15">
        <v>2023</v>
      </c>
      <c r="C189" s="15" t="s">
        <v>36</v>
      </c>
      <c r="D189" s="15">
        <v>1</v>
      </c>
      <c r="E189" s="16">
        <v>45138</v>
      </c>
      <c r="F189" s="16" t="str">
        <f>TEXT(E189,"DD")</f>
        <v>31</v>
      </c>
      <c r="G189" s="16" t="s">
        <v>102</v>
      </c>
      <c r="H189" s="15" t="s">
        <v>30</v>
      </c>
      <c r="I189" s="15">
        <v>-130000</v>
      </c>
      <c r="J189" s="15" t="s">
        <v>27</v>
      </c>
      <c r="K189" s="15" t="s">
        <v>24</v>
      </c>
      <c r="L189" s="15" t="s">
        <v>17</v>
      </c>
    </row>
    <row r="190" spans="2:12" x14ac:dyDescent="0.3">
      <c r="B190" s="15">
        <v>2023</v>
      </c>
      <c r="C190" s="15" t="s">
        <v>36</v>
      </c>
      <c r="D190" s="15">
        <v>1</v>
      </c>
      <c r="E190" s="16">
        <v>45138</v>
      </c>
      <c r="F190" s="16" t="str">
        <f>TEXT(E190,"DD")</f>
        <v>31</v>
      </c>
      <c r="G190" s="16" t="s">
        <v>102</v>
      </c>
      <c r="H190" s="15" t="s">
        <v>30</v>
      </c>
      <c r="I190" s="15">
        <v>-7000</v>
      </c>
      <c r="J190" s="15" t="s">
        <v>22</v>
      </c>
      <c r="K190" s="15" t="s">
        <v>24</v>
      </c>
      <c r="L190" s="15" t="s">
        <v>17</v>
      </c>
    </row>
    <row r="191" spans="2:12" x14ac:dyDescent="0.3">
      <c r="B191" s="15">
        <v>2023</v>
      </c>
      <c r="C191" s="15" t="s">
        <v>37</v>
      </c>
      <c r="D191" s="15">
        <v>1</v>
      </c>
      <c r="E191" s="16">
        <v>45169</v>
      </c>
      <c r="F191" s="16" t="str">
        <f>TEXT(E191,"DD")</f>
        <v>31</v>
      </c>
      <c r="G191" s="16" t="s">
        <v>103</v>
      </c>
      <c r="H191" s="15" t="s">
        <v>30</v>
      </c>
      <c r="I191" s="15">
        <v>-30000</v>
      </c>
      <c r="J191" s="15" t="s">
        <v>23</v>
      </c>
      <c r="K191" s="15" t="s">
        <v>24</v>
      </c>
      <c r="L191" s="15" t="s">
        <v>17</v>
      </c>
    </row>
    <row r="192" spans="2:12" x14ac:dyDescent="0.3">
      <c r="B192" s="15">
        <v>2023</v>
      </c>
      <c r="C192" s="15" t="s">
        <v>37</v>
      </c>
      <c r="D192" s="15">
        <v>1</v>
      </c>
      <c r="E192" s="16">
        <v>45169</v>
      </c>
      <c r="F192" s="16" t="str">
        <f>TEXT(E192,"DD")</f>
        <v>31</v>
      </c>
      <c r="G192" s="16" t="s">
        <v>103</v>
      </c>
      <c r="H192" s="15" t="s">
        <v>30</v>
      </c>
      <c r="I192" s="15">
        <v>-2000</v>
      </c>
      <c r="J192" s="15" t="s">
        <v>25</v>
      </c>
      <c r="K192" s="15" t="s">
        <v>24</v>
      </c>
      <c r="L192" s="15" t="s">
        <v>17</v>
      </c>
    </row>
    <row r="193" spans="2:12" x14ac:dyDescent="0.3">
      <c r="B193" s="15">
        <v>2023</v>
      </c>
      <c r="C193" s="15" t="s">
        <v>37</v>
      </c>
      <c r="D193" s="15">
        <v>1</v>
      </c>
      <c r="E193" s="16">
        <v>45169</v>
      </c>
      <c r="F193" s="16" t="str">
        <f>TEXT(E193,"DD")</f>
        <v>31</v>
      </c>
      <c r="G193" s="16" t="s">
        <v>103</v>
      </c>
      <c r="H193" s="15" t="s">
        <v>30</v>
      </c>
      <c r="I193" s="15">
        <v>-5000</v>
      </c>
      <c r="J193" s="15" t="s">
        <v>26</v>
      </c>
      <c r="K193" s="15" t="s">
        <v>24</v>
      </c>
      <c r="L193" s="15" t="s">
        <v>17</v>
      </c>
    </row>
    <row r="194" spans="2:12" x14ac:dyDescent="0.3">
      <c r="B194" s="15">
        <v>2023</v>
      </c>
      <c r="C194" s="15" t="s">
        <v>37</v>
      </c>
      <c r="D194" s="15">
        <v>1</v>
      </c>
      <c r="E194" s="16">
        <v>45169</v>
      </c>
      <c r="F194" s="16" t="str">
        <f>TEXT(E194,"DD")</f>
        <v>31</v>
      </c>
      <c r="G194" s="16" t="s">
        <v>103</v>
      </c>
      <c r="H194" s="15" t="s">
        <v>30</v>
      </c>
      <c r="I194" s="15">
        <v>-6000</v>
      </c>
      <c r="J194" s="15" t="s">
        <v>11</v>
      </c>
      <c r="K194" s="15" t="s">
        <v>24</v>
      </c>
      <c r="L194" s="15" t="s">
        <v>17</v>
      </c>
    </row>
    <row r="195" spans="2:12" x14ac:dyDescent="0.3">
      <c r="B195" s="15">
        <v>2023</v>
      </c>
      <c r="C195" s="15" t="s">
        <v>37</v>
      </c>
      <c r="D195" s="15">
        <v>1</v>
      </c>
      <c r="E195" s="16">
        <v>45169</v>
      </c>
      <c r="F195" s="16" t="str">
        <f>TEXT(E195,"DD")</f>
        <v>31</v>
      </c>
      <c r="G195" s="16" t="s">
        <v>103</v>
      </c>
      <c r="H195" s="15" t="s">
        <v>30</v>
      </c>
      <c r="I195" s="15">
        <v>-130000</v>
      </c>
      <c r="J195" s="15" t="s">
        <v>27</v>
      </c>
      <c r="K195" s="15" t="s">
        <v>24</v>
      </c>
      <c r="L195" s="15" t="s">
        <v>17</v>
      </c>
    </row>
    <row r="196" spans="2:12" x14ac:dyDescent="0.3">
      <c r="B196" s="15">
        <v>2023</v>
      </c>
      <c r="C196" s="15" t="s">
        <v>37</v>
      </c>
      <c r="D196" s="15">
        <v>1</v>
      </c>
      <c r="E196" s="16">
        <v>45169</v>
      </c>
      <c r="F196" s="16" t="str">
        <f>TEXT(E196,"DD")</f>
        <v>31</v>
      </c>
      <c r="G196" s="16" t="s">
        <v>103</v>
      </c>
      <c r="H196" s="15" t="s">
        <v>30</v>
      </c>
      <c r="I196" s="15">
        <v>-7000</v>
      </c>
      <c r="J196" s="15" t="s">
        <v>22</v>
      </c>
      <c r="K196" s="15" t="s">
        <v>24</v>
      </c>
      <c r="L196" s="15" t="s">
        <v>17</v>
      </c>
    </row>
    <row r="197" spans="2:12" x14ac:dyDescent="0.3">
      <c r="B197" s="15">
        <v>2023</v>
      </c>
      <c r="C197" s="15" t="s">
        <v>38</v>
      </c>
      <c r="D197" s="15">
        <v>1</v>
      </c>
      <c r="E197" s="16">
        <v>45199</v>
      </c>
      <c r="F197" s="16" t="str">
        <f>TEXT(E197,"DD")</f>
        <v>30</v>
      </c>
      <c r="G197" s="16" t="s">
        <v>104</v>
      </c>
      <c r="H197" s="15" t="s">
        <v>30</v>
      </c>
      <c r="I197" s="15">
        <v>-30000</v>
      </c>
      <c r="J197" s="15" t="s">
        <v>23</v>
      </c>
      <c r="K197" s="15" t="s">
        <v>24</v>
      </c>
      <c r="L197" s="15" t="s">
        <v>17</v>
      </c>
    </row>
    <row r="198" spans="2:12" x14ac:dyDescent="0.3">
      <c r="B198" s="15">
        <v>2023</v>
      </c>
      <c r="C198" s="15" t="s">
        <v>38</v>
      </c>
      <c r="D198" s="15">
        <v>1</v>
      </c>
      <c r="E198" s="16">
        <v>45199</v>
      </c>
      <c r="F198" s="16" t="str">
        <f>TEXT(E198,"DD")</f>
        <v>30</v>
      </c>
      <c r="G198" s="16" t="s">
        <v>104</v>
      </c>
      <c r="H198" s="15" t="s">
        <v>30</v>
      </c>
      <c r="I198" s="15">
        <v>-2000</v>
      </c>
      <c r="J198" s="15" t="s">
        <v>25</v>
      </c>
      <c r="K198" s="15" t="s">
        <v>24</v>
      </c>
      <c r="L198" s="15" t="s">
        <v>17</v>
      </c>
    </row>
    <row r="199" spans="2:12" x14ac:dyDescent="0.3">
      <c r="B199" s="15">
        <v>2023</v>
      </c>
      <c r="C199" s="15" t="s">
        <v>38</v>
      </c>
      <c r="D199" s="15">
        <v>1</v>
      </c>
      <c r="E199" s="16">
        <v>45199</v>
      </c>
      <c r="F199" s="16" t="str">
        <f>TEXT(E199,"DD")</f>
        <v>30</v>
      </c>
      <c r="G199" s="16" t="s">
        <v>104</v>
      </c>
      <c r="H199" s="15" t="s">
        <v>30</v>
      </c>
      <c r="I199" s="15">
        <v>-4000</v>
      </c>
      <c r="J199" s="15" t="s">
        <v>26</v>
      </c>
      <c r="K199" s="15" t="s">
        <v>24</v>
      </c>
      <c r="L199" s="15" t="s">
        <v>17</v>
      </c>
    </row>
    <row r="200" spans="2:12" x14ac:dyDescent="0.3">
      <c r="B200" s="15">
        <v>2023</v>
      </c>
      <c r="C200" s="15" t="s">
        <v>38</v>
      </c>
      <c r="D200" s="15">
        <v>1</v>
      </c>
      <c r="E200" s="16">
        <v>45199</v>
      </c>
      <c r="F200" s="16" t="str">
        <f>TEXT(E200,"DD")</f>
        <v>30</v>
      </c>
      <c r="G200" s="16" t="s">
        <v>104</v>
      </c>
      <c r="H200" s="15" t="s">
        <v>30</v>
      </c>
      <c r="I200" s="15">
        <v>-6000</v>
      </c>
      <c r="J200" s="15" t="s">
        <v>11</v>
      </c>
      <c r="K200" s="15" t="s">
        <v>24</v>
      </c>
      <c r="L200" s="15" t="s">
        <v>17</v>
      </c>
    </row>
    <row r="201" spans="2:12" x14ac:dyDescent="0.3">
      <c r="B201" s="15">
        <v>2023</v>
      </c>
      <c r="C201" s="15" t="s">
        <v>38</v>
      </c>
      <c r="D201" s="15">
        <v>1</v>
      </c>
      <c r="E201" s="16">
        <v>45199</v>
      </c>
      <c r="F201" s="16" t="str">
        <f>TEXT(E201,"DD")</f>
        <v>30</v>
      </c>
      <c r="G201" s="16" t="s">
        <v>104</v>
      </c>
      <c r="H201" s="15" t="s">
        <v>30</v>
      </c>
      <c r="I201" s="15">
        <v>-130000</v>
      </c>
      <c r="J201" s="15" t="s">
        <v>27</v>
      </c>
      <c r="K201" s="15" t="s">
        <v>24</v>
      </c>
      <c r="L201" s="15" t="s">
        <v>17</v>
      </c>
    </row>
    <row r="202" spans="2:12" x14ac:dyDescent="0.3">
      <c r="B202" s="15">
        <v>2023</v>
      </c>
      <c r="C202" s="15" t="s">
        <v>38</v>
      </c>
      <c r="D202" s="15">
        <v>1</v>
      </c>
      <c r="E202" s="16">
        <v>45199</v>
      </c>
      <c r="F202" s="16" t="str">
        <f>TEXT(E202,"DD")</f>
        <v>30</v>
      </c>
      <c r="G202" s="16" t="s">
        <v>104</v>
      </c>
      <c r="H202" s="15" t="s">
        <v>30</v>
      </c>
      <c r="I202" s="15">
        <v>-7000</v>
      </c>
      <c r="J202" s="15" t="s">
        <v>22</v>
      </c>
      <c r="K202" s="15" t="s">
        <v>24</v>
      </c>
      <c r="L202" s="15" t="s">
        <v>17</v>
      </c>
    </row>
    <row r="203" spans="2:12" x14ac:dyDescent="0.3">
      <c r="B203" s="15">
        <v>2023</v>
      </c>
      <c r="C203" s="15" t="s">
        <v>39</v>
      </c>
      <c r="D203" s="15">
        <v>1</v>
      </c>
      <c r="E203" s="16">
        <v>45230</v>
      </c>
      <c r="F203" s="16" t="str">
        <f>TEXT(E203,"DD")</f>
        <v>31</v>
      </c>
      <c r="G203" s="16" t="s">
        <v>98</v>
      </c>
      <c r="H203" s="15" t="s">
        <v>30</v>
      </c>
      <c r="I203" s="15">
        <v>-30000</v>
      </c>
      <c r="J203" s="15" t="s">
        <v>23</v>
      </c>
      <c r="K203" s="15" t="s">
        <v>24</v>
      </c>
      <c r="L203" s="15" t="s">
        <v>17</v>
      </c>
    </row>
    <row r="204" spans="2:12" x14ac:dyDescent="0.3">
      <c r="B204" s="15">
        <v>2023</v>
      </c>
      <c r="C204" s="15" t="s">
        <v>39</v>
      </c>
      <c r="D204" s="15">
        <v>1</v>
      </c>
      <c r="E204" s="16">
        <v>45230</v>
      </c>
      <c r="F204" s="16" t="str">
        <f>TEXT(E204,"DD")</f>
        <v>31</v>
      </c>
      <c r="G204" s="16" t="s">
        <v>98</v>
      </c>
      <c r="H204" s="15" t="s">
        <v>30</v>
      </c>
      <c r="I204" s="15">
        <v>-2000</v>
      </c>
      <c r="J204" s="15" t="s">
        <v>25</v>
      </c>
      <c r="K204" s="15" t="s">
        <v>24</v>
      </c>
      <c r="L204" s="15" t="s">
        <v>17</v>
      </c>
    </row>
    <row r="205" spans="2:12" x14ac:dyDescent="0.3">
      <c r="B205" s="15">
        <v>2023</v>
      </c>
      <c r="C205" s="15" t="s">
        <v>39</v>
      </c>
      <c r="D205" s="15">
        <v>1</v>
      </c>
      <c r="E205" s="16">
        <v>45230</v>
      </c>
      <c r="F205" s="16" t="str">
        <f>TEXT(E205,"DD")</f>
        <v>31</v>
      </c>
      <c r="G205" s="16" t="s">
        <v>98</v>
      </c>
      <c r="H205" s="15" t="s">
        <v>30</v>
      </c>
      <c r="I205" s="15">
        <v>-4000</v>
      </c>
      <c r="J205" s="15" t="s">
        <v>26</v>
      </c>
      <c r="K205" s="15" t="s">
        <v>24</v>
      </c>
      <c r="L205" s="15" t="s">
        <v>17</v>
      </c>
    </row>
    <row r="206" spans="2:12" x14ac:dyDescent="0.3">
      <c r="B206" s="15">
        <v>2023</v>
      </c>
      <c r="C206" s="15" t="s">
        <v>39</v>
      </c>
      <c r="D206" s="15">
        <v>1</v>
      </c>
      <c r="E206" s="16">
        <v>45230</v>
      </c>
      <c r="F206" s="16" t="str">
        <f>TEXT(E206,"DD")</f>
        <v>31</v>
      </c>
      <c r="G206" s="16" t="s">
        <v>98</v>
      </c>
      <c r="H206" s="15" t="s">
        <v>30</v>
      </c>
      <c r="I206" s="15">
        <v>-6000</v>
      </c>
      <c r="J206" s="15" t="s">
        <v>11</v>
      </c>
      <c r="K206" s="15" t="s">
        <v>24</v>
      </c>
      <c r="L206" s="15" t="s">
        <v>17</v>
      </c>
    </row>
    <row r="207" spans="2:12" x14ac:dyDescent="0.3">
      <c r="B207" s="15">
        <v>2023</v>
      </c>
      <c r="C207" s="15" t="s">
        <v>39</v>
      </c>
      <c r="D207" s="15">
        <v>1</v>
      </c>
      <c r="E207" s="16">
        <v>45230</v>
      </c>
      <c r="F207" s="16" t="str">
        <f>TEXT(E207,"DD")</f>
        <v>31</v>
      </c>
      <c r="G207" s="16" t="s">
        <v>98</v>
      </c>
      <c r="H207" s="15" t="s">
        <v>30</v>
      </c>
      <c r="I207" s="15">
        <v>-110000</v>
      </c>
      <c r="J207" s="15" t="s">
        <v>27</v>
      </c>
      <c r="K207" s="15" t="s">
        <v>24</v>
      </c>
      <c r="L207" s="15" t="s">
        <v>17</v>
      </c>
    </row>
    <row r="208" spans="2:12" x14ac:dyDescent="0.3">
      <c r="B208" s="15">
        <v>2023</v>
      </c>
      <c r="C208" s="15" t="s">
        <v>39</v>
      </c>
      <c r="D208" s="15">
        <v>1</v>
      </c>
      <c r="E208" s="16">
        <v>45230</v>
      </c>
      <c r="F208" s="16" t="str">
        <f>TEXT(E208,"DD")</f>
        <v>31</v>
      </c>
      <c r="G208" s="16" t="s">
        <v>98</v>
      </c>
      <c r="H208" s="15" t="s">
        <v>30</v>
      </c>
      <c r="I208" s="15">
        <v>-7000</v>
      </c>
      <c r="J208" s="15" t="s">
        <v>22</v>
      </c>
      <c r="K208" s="15" t="s">
        <v>24</v>
      </c>
      <c r="L208" s="15" t="s">
        <v>17</v>
      </c>
    </row>
    <row r="209" spans="2:12" x14ac:dyDescent="0.3">
      <c r="B209" s="15">
        <v>2023</v>
      </c>
      <c r="C209" s="15" t="s">
        <v>40</v>
      </c>
      <c r="D209" s="15">
        <v>1</v>
      </c>
      <c r="E209" s="16">
        <v>45260</v>
      </c>
      <c r="F209" s="16" t="str">
        <f>TEXT(E209,"DD")</f>
        <v>30</v>
      </c>
      <c r="G209" s="16" t="s">
        <v>103</v>
      </c>
      <c r="H209" s="15" t="s">
        <v>30</v>
      </c>
      <c r="I209" s="15">
        <v>-30000</v>
      </c>
      <c r="J209" s="15" t="s">
        <v>23</v>
      </c>
      <c r="K209" s="15" t="s">
        <v>24</v>
      </c>
      <c r="L209" s="15" t="s">
        <v>17</v>
      </c>
    </row>
    <row r="210" spans="2:12" x14ac:dyDescent="0.3">
      <c r="B210" s="15">
        <v>2023</v>
      </c>
      <c r="C210" s="15" t="s">
        <v>40</v>
      </c>
      <c r="D210" s="15">
        <v>1</v>
      </c>
      <c r="E210" s="16">
        <v>45260</v>
      </c>
      <c r="F210" s="16" t="str">
        <f>TEXT(E210,"DD")</f>
        <v>30</v>
      </c>
      <c r="G210" s="16" t="s">
        <v>103</v>
      </c>
      <c r="H210" s="15" t="s">
        <v>30</v>
      </c>
      <c r="I210" s="15">
        <v>-3000</v>
      </c>
      <c r="J210" s="15" t="s">
        <v>25</v>
      </c>
      <c r="K210" s="15" t="s">
        <v>24</v>
      </c>
      <c r="L210" s="15" t="s">
        <v>17</v>
      </c>
    </row>
    <row r="211" spans="2:12" x14ac:dyDescent="0.3">
      <c r="B211" s="15">
        <v>2023</v>
      </c>
      <c r="C211" s="15" t="s">
        <v>40</v>
      </c>
      <c r="D211" s="15">
        <v>1</v>
      </c>
      <c r="E211" s="16">
        <v>45260</v>
      </c>
      <c r="F211" s="16" t="str">
        <f>TEXT(E211,"DD")</f>
        <v>30</v>
      </c>
      <c r="G211" s="16" t="s">
        <v>103</v>
      </c>
      <c r="H211" s="15" t="s">
        <v>30</v>
      </c>
      <c r="I211" s="15">
        <v>-3000</v>
      </c>
      <c r="J211" s="15" t="s">
        <v>26</v>
      </c>
      <c r="K211" s="15" t="s">
        <v>24</v>
      </c>
      <c r="L211" s="15" t="s">
        <v>17</v>
      </c>
    </row>
    <row r="212" spans="2:12" x14ac:dyDescent="0.3">
      <c r="B212" s="15">
        <v>2023</v>
      </c>
      <c r="C212" s="15" t="s">
        <v>40</v>
      </c>
      <c r="D212" s="15">
        <v>1</v>
      </c>
      <c r="E212" s="16">
        <v>45260</v>
      </c>
      <c r="F212" s="16" t="str">
        <f>TEXT(E212,"DD")</f>
        <v>30</v>
      </c>
      <c r="G212" s="16" t="s">
        <v>103</v>
      </c>
      <c r="H212" s="15" t="s">
        <v>30</v>
      </c>
      <c r="I212" s="15">
        <v>-7000</v>
      </c>
      <c r="J212" s="15" t="s">
        <v>11</v>
      </c>
      <c r="K212" s="15" t="s">
        <v>24</v>
      </c>
      <c r="L212" s="15" t="s">
        <v>17</v>
      </c>
    </row>
    <row r="213" spans="2:12" x14ac:dyDescent="0.3">
      <c r="B213" s="15">
        <v>2023</v>
      </c>
      <c r="C213" s="15" t="s">
        <v>40</v>
      </c>
      <c r="D213" s="15">
        <v>1</v>
      </c>
      <c r="E213" s="16">
        <v>45260</v>
      </c>
      <c r="F213" s="16" t="str">
        <f>TEXT(E213,"DD")</f>
        <v>30</v>
      </c>
      <c r="G213" s="16" t="s">
        <v>103</v>
      </c>
      <c r="H213" s="15" t="s">
        <v>30</v>
      </c>
      <c r="I213" s="15">
        <v>-110000</v>
      </c>
      <c r="J213" s="15" t="s">
        <v>27</v>
      </c>
      <c r="K213" s="15" t="s">
        <v>24</v>
      </c>
      <c r="L213" s="15" t="s">
        <v>17</v>
      </c>
    </row>
    <row r="214" spans="2:12" x14ac:dyDescent="0.3">
      <c r="B214" s="15">
        <v>2023</v>
      </c>
      <c r="C214" s="15" t="s">
        <v>40</v>
      </c>
      <c r="D214" s="15">
        <v>1</v>
      </c>
      <c r="E214" s="16">
        <v>45260</v>
      </c>
      <c r="F214" s="16" t="str">
        <f>TEXT(E214,"DD")</f>
        <v>30</v>
      </c>
      <c r="G214" s="16" t="s">
        <v>103</v>
      </c>
      <c r="H214" s="15" t="s">
        <v>30</v>
      </c>
      <c r="I214" s="15">
        <v>-7000</v>
      </c>
      <c r="J214" s="15" t="s">
        <v>22</v>
      </c>
      <c r="K214" s="15" t="s">
        <v>24</v>
      </c>
      <c r="L214" s="15" t="s">
        <v>17</v>
      </c>
    </row>
    <row r="215" spans="2:12" x14ac:dyDescent="0.3">
      <c r="B215" s="15">
        <v>2023</v>
      </c>
      <c r="C215" s="15" t="s">
        <v>41</v>
      </c>
      <c r="D215" s="15">
        <v>1</v>
      </c>
      <c r="E215" s="16">
        <v>45291</v>
      </c>
      <c r="F215" s="16" t="str">
        <f>TEXT(E215,"DD")</f>
        <v>31</v>
      </c>
      <c r="G215" s="16" t="s">
        <v>100</v>
      </c>
      <c r="H215" s="15" t="s">
        <v>30</v>
      </c>
      <c r="I215" s="15">
        <v>-30000</v>
      </c>
      <c r="J215" s="15" t="s">
        <v>23</v>
      </c>
      <c r="K215" s="15" t="s">
        <v>24</v>
      </c>
      <c r="L215" s="15" t="s">
        <v>17</v>
      </c>
    </row>
    <row r="216" spans="2:12" x14ac:dyDescent="0.3">
      <c r="B216" s="15">
        <v>2023</v>
      </c>
      <c r="C216" s="15" t="s">
        <v>41</v>
      </c>
      <c r="D216" s="15">
        <v>1</v>
      </c>
      <c r="E216" s="16">
        <v>45291</v>
      </c>
      <c r="F216" s="16" t="str">
        <f>TEXT(E216,"DD")</f>
        <v>31</v>
      </c>
      <c r="G216" s="16" t="s">
        <v>100</v>
      </c>
      <c r="H216" s="15" t="s">
        <v>30</v>
      </c>
      <c r="I216" s="15">
        <v>-4000</v>
      </c>
      <c r="J216" s="15" t="s">
        <v>25</v>
      </c>
      <c r="K216" s="15" t="s">
        <v>24</v>
      </c>
      <c r="L216" s="15" t="s">
        <v>17</v>
      </c>
    </row>
    <row r="217" spans="2:12" x14ac:dyDescent="0.3">
      <c r="B217" s="15">
        <v>2023</v>
      </c>
      <c r="C217" s="15" t="s">
        <v>41</v>
      </c>
      <c r="D217" s="15">
        <v>1</v>
      </c>
      <c r="E217" s="16">
        <v>45291</v>
      </c>
      <c r="F217" s="16" t="str">
        <f>TEXT(E217,"DD")</f>
        <v>31</v>
      </c>
      <c r="G217" s="16" t="s">
        <v>100</v>
      </c>
      <c r="H217" s="15" t="s">
        <v>30</v>
      </c>
      <c r="I217" s="15">
        <v>-7000</v>
      </c>
      <c r="J217" s="15" t="s">
        <v>26</v>
      </c>
      <c r="K217" s="15" t="s">
        <v>24</v>
      </c>
      <c r="L217" s="15" t="s">
        <v>17</v>
      </c>
    </row>
    <row r="218" spans="2:12" x14ac:dyDescent="0.3">
      <c r="B218" s="15">
        <v>2023</v>
      </c>
      <c r="C218" s="15" t="s">
        <v>41</v>
      </c>
      <c r="D218" s="15">
        <v>1</v>
      </c>
      <c r="E218" s="16">
        <v>45291</v>
      </c>
      <c r="F218" s="16" t="str">
        <f>TEXT(E218,"DD")</f>
        <v>31</v>
      </c>
      <c r="G218" s="16" t="s">
        <v>100</v>
      </c>
      <c r="H218" s="15" t="s">
        <v>30</v>
      </c>
      <c r="I218" s="15">
        <v>-9000</v>
      </c>
      <c r="J218" s="15" t="s">
        <v>11</v>
      </c>
      <c r="K218" s="15" t="s">
        <v>24</v>
      </c>
      <c r="L218" s="15" t="s">
        <v>17</v>
      </c>
    </row>
    <row r="219" spans="2:12" x14ac:dyDescent="0.3">
      <c r="B219" s="15">
        <v>2023</v>
      </c>
      <c r="C219" s="15" t="s">
        <v>41</v>
      </c>
      <c r="D219" s="15">
        <v>1</v>
      </c>
      <c r="E219" s="16">
        <v>45291</v>
      </c>
      <c r="F219" s="16" t="str">
        <f>TEXT(E219,"DD")</f>
        <v>31</v>
      </c>
      <c r="G219" s="16" t="s">
        <v>100</v>
      </c>
      <c r="H219" s="15" t="s">
        <v>30</v>
      </c>
      <c r="I219" s="15">
        <v>-110000</v>
      </c>
      <c r="J219" s="15" t="s">
        <v>27</v>
      </c>
      <c r="K219" s="15" t="s">
        <v>24</v>
      </c>
      <c r="L219" s="15" t="s">
        <v>17</v>
      </c>
    </row>
    <row r="220" spans="2:12" x14ac:dyDescent="0.3">
      <c r="B220" s="15">
        <v>2023</v>
      </c>
      <c r="C220" s="15" t="s">
        <v>41</v>
      </c>
      <c r="D220" s="15">
        <v>1</v>
      </c>
      <c r="E220" s="16">
        <v>45291</v>
      </c>
      <c r="F220" s="16" t="str">
        <f>TEXT(E220,"DD")</f>
        <v>31</v>
      </c>
      <c r="G220" s="16" t="s">
        <v>100</v>
      </c>
      <c r="H220" s="15" t="s">
        <v>30</v>
      </c>
      <c r="I220" s="15">
        <v>-7000</v>
      </c>
      <c r="J220" s="15" t="s">
        <v>22</v>
      </c>
      <c r="K220" s="15" t="s">
        <v>24</v>
      </c>
      <c r="L220" s="15" t="s">
        <v>17</v>
      </c>
    </row>
    <row r="221" spans="2:12" x14ac:dyDescent="0.3">
      <c r="I221" s="49">
        <f>SUM(I5:I220)</f>
        <v>-6711500</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C4FD2-16FA-49F8-A974-0815FB4DE62C}">
  <dimension ref="A1:N220"/>
  <sheetViews>
    <sheetView workbookViewId="0">
      <selection activeCell="M6" sqref="M6"/>
    </sheetView>
  </sheetViews>
  <sheetFormatPr defaultRowHeight="14.4" x14ac:dyDescent="0.3"/>
  <cols>
    <col min="2" max="2" width="11.88671875" bestFit="1" customWidth="1"/>
    <col min="3" max="3" width="15" bestFit="1" customWidth="1"/>
    <col min="4" max="4" width="10.33203125" bestFit="1" customWidth="1"/>
    <col min="6" max="6" width="13.77734375" bestFit="1" customWidth="1"/>
    <col min="7" max="7" width="29.6640625" bestFit="1" customWidth="1"/>
    <col min="8" max="8" width="9.6640625" bestFit="1" customWidth="1"/>
    <col min="9" max="9" width="17.33203125" bestFit="1" customWidth="1"/>
    <col min="10" max="10" width="24" bestFit="1" customWidth="1"/>
    <col min="11" max="11" width="19.109375" bestFit="1" customWidth="1"/>
    <col min="13" max="13" width="24.21875" bestFit="1" customWidth="1"/>
    <col min="14" max="14" width="15.44140625" bestFit="1" customWidth="1"/>
  </cols>
  <sheetData>
    <row r="1" spans="1:14" x14ac:dyDescent="0.3">
      <c r="G1" s="15" t="s">
        <v>49</v>
      </c>
    </row>
    <row r="2" spans="1:14" x14ac:dyDescent="0.3">
      <c r="G2" s="15" t="s">
        <v>16</v>
      </c>
    </row>
    <row r="4" spans="1:14" x14ac:dyDescent="0.3">
      <c r="A4" s="17" t="s">
        <v>0</v>
      </c>
      <c r="B4" s="17" t="s">
        <v>1</v>
      </c>
      <c r="C4" s="17" t="s">
        <v>2</v>
      </c>
      <c r="D4" s="18" t="s">
        <v>3</v>
      </c>
      <c r="E4" s="18" t="s">
        <v>96</v>
      </c>
      <c r="F4" s="18" t="s">
        <v>97</v>
      </c>
      <c r="G4" s="17" t="s">
        <v>4</v>
      </c>
      <c r="H4" s="17" t="s">
        <v>5</v>
      </c>
      <c r="I4" s="17" t="s">
        <v>6</v>
      </c>
      <c r="J4" s="17" t="s">
        <v>49</v>
      </c>
      <c r="K4" s="17" t="s">
        <v>50</v>
      </c>
      <c r="M4" s="10" t="s">
        <v>49</v>
      </c>
      <c r="N4" t="s">
        <v>68</v>
      </c>
    </row>
    <row r="5" spans="1:14" x14ac:dyDescent="0.3">
      <c r="A5" s="15">
        <v>2023</v>
      </c>
      <c r="B5" s="15" t="s">
        <v>9</v>
      </c>
      <c r="C5" s="15">
        <v>1</v>
      </c>
      <c r="D5" s="16">
        <v>44957</v>
      </c>
      <c r="E5" s="16" t="str">
        <f>TEXT(D5,"DD")</f>
        <v>31</v>
      </c>
      <c r="F5" s="16" t="s">
        <v>98</v>
      </c>
      <c r="G5" s="15" t="s">
        <v>10</v>
      </c>
      <c r="H5" s="15">
        <v>-15000</v>
      </c>
      <c r="I5" s="15" t="s">
        <v>15</v>
      </c>
      <c r="J5" s="15" t="s">
        <v>16</v>
      </c>
      <c r="K5" s="15" t="s">
        <v>17</v>
      </c>
      <c r="M5" t="s">
        <v>16</v>
      </c>
      <c r="N5" s="47">
        <v>-5604800</v>
      </c>
    </row>
    <row r="6" spans="1:14" x14ac:dyDescent="0.3">
      <c r="A6" s="15">
        <v>2023</v>
      </c>
      <c r="B6" s="15" t="s">
        <v>9</v>
      </c>
      <c r="C6" s="15">
        <v>1</v>
      </c>
      <c r="D6" s="16">
        <v>44957</v>
      </c>
      <c r="E6" s="16" t="str">
        <f t="shared" ref="E6:E69" si="0">TEXT(D6,"DD")</f>
        <v>31</v>
      </c>
      <c r="F6" s="16" t="s">
        <v>98</v>
      </c>
      <c r="G6" s="15" t="s">
        <v>10</v>
      </c>
      <c r="H6" s="15">
        <v>-9000</v>
      </c>
      <c r="I6" s="15" t="s">
        <v>18</v>
      </c>
      <c r="J6" s="15" t="s">
        <v>16</v>
      </c>
      <c r="K6" s="15" t="s">
        <v>17</v>
      </c>
      <c r="M6" t="s">
        <v>62</v>
      </c>
      <c r="N6" s="54">
        <v>-5604800</v>
      </c>
    </row>
    <row r="7" spans="1:14" x14ac:dyDescent="0.3">
      <c r="A7" s="15">
        <v>2023</v>
      </c>
      <c r="B7" s="15" t="s">
        <v>9</v>
      </c>
      <c r="C7" s="15">
        <v>1</v>
      </c>
      <c r="D7" s="16">
        <v>44957</v>
      </c>
      <c r="E7" s="16" t="str">
        <f t="shared" si="0"/>
        <v>31</v>
      </c>
      <c r="F7" s="16" t="s">
        <v>98</v>
      </c>
      <c r="G7" s="15" t="s">
        <v>10</v>
      </c>
      <c r="H7" s="15">
        <v>-30000</v>
      </c>
      <c r="I7" s="15" t="s">
        <v>19</v>
      </c>
      <c r="J7" s="15" t="s">
        <v>16</v>
      </c>
      <c r="K7" s="15" t="s">
        <v>17</v>
      </c>
    </row>
    <row r="8" spans="1:14" x14ac:dyDescent="0.3">
      <c r="A8" s="15">
        <v>2023</v>
      </c>
      <c r="B8" s="15" t="s">
        <v>9</v>
      </c>
      <c r="C8" s="15">
        <v>1</v>
      </c>
      <c r="D8" s="16">
        <v>44957</v>
      </c>
      <c r="E8" s="16" t="str">
        <f t="shared" si="0"/>
        <v>31</v>
      </c>
      <c r="F8" s="16" t="s">
        <v>98</v>
      </c>
      <c r="G8" s="15" t="s">
        <v>10</v>
      </c>
      <c r="H8" s="15">
        <v>-40000</v>
      </c>
      <c r="I8" s="15" t="s">
        <v>20</v>
      </c>
      <c r="J8" s="15" t="s">
        <v>16</v>
      </c>
      <c r="K8" s="15" t="s">
        <v>17</v>
      </c>
    </row>
    <row r="9" spans="1:14" x14ac:dyDescent="0.3">
      <c r="A9" s="15">
        <v>2023</v>
      </c>
      <c r="B9" s="15" t="s">
        <v>9</v>
      </c>
      <c r="C9" s="15">
        <v>1</v>
      </c>
      <c r="D9" s="16">
        <v>44957</v>
      </c>
      <c r="E9" s="16" t="str">
        <f t="shared" si="0"/>
        <v>31</v>
      </c>
      <c r="F9" s="16" t="s">
        <v>98</v>
      </c>
      <c r="G9" s="15" t="s">
        <v>10</v>
      </c>
      <c r="H9" s="15">
        <v>-30000</v>
      </c>
      <c r="I9" s="15" t="s">
        <v>21</v>
      </c>
      <c r="J9" s="15" t="s">
        <v>16</v>
      </c>
      <c r="K9" s="15" t="s">
        <v>17</v>
      </c>
    </row>
    <row r="10" spans="1:14" x14ac:dyDescent="0.3">
      <c r="A10" s="15">
        <v>2023</v>
      </c>
      <c r="B10" s="15" t="s">
        <v>9</v>
      </c>
      <c r="C10" s="15">
        <v>1</v>
      </c>
      <c r="D10" s="16">
        <v>44957</v>
      </c>
      <c r="E10" s="16" t="str">
        <f t="shared" si="0"/>
        <v>31</v>
      </c>
      <c r="F10" s="16" t="s">
        <v>98</v>
      </c>
      <c r="G10" s="15" t="s">
        <v>10</v>
      </c>
      <c r="H10" s="15">
        <v>-1500</v>
      </c>
      <c r="I10" s="15" t="s">
        <v>22</v>
      </c>
      <c r="J10" s="15" t="s">
        <v>16</v>
      </c>
      <c r="K10" s="15" t="s">
        <v>17</v>
      </c>
    </row>
    <row r="11" spans="1:14" x14ac:dyDescent="0.3">
      <c r="A11" s="15">
        <v>2023</v>
      </c>
      <c r="B11" s="15" t="s">
        <v>31</v>
      </c>
      <c r="C11" s="15">
        <v>1</v>
      </c>
      <c r="D11" s="16">
        <v>44985</v>
      </c>
      <c r="E11" s="16" t="str">
        <f t="shared" si="0"/>
        <v>28</v>
      </c>
      <c r="F11" s="16" t="s">
        <v>98</v>
      </c>
      <c r="G11" s="15" t="s">
        <v>10</v>
      </c>
      <c r="H11" s="15">
        <v>-15000</v>
      </c>
      <c r="I11" s="15" t="s">
        <v>15</v>
      </c>
      <c r="J11" s="15" t="s">
        <v>16</v>
      </c>
      <c r="K11" s="15" t="s">
        <v>17</v>
      </c>
    </row>
    <row r="12" spans="1:14" x14ac:dyDescent="0.3">
      <c r="A12" s="15">
        <v>2023</v>
      </c>
      <c r="B12" s="15" t="s">
        <v>31</v>
      </c>
      <c r="C12" s="15">
        <v>1</v>
      </c>
      <c r="D12" s="16">
        <v>44985</v>
      </c>
      <c r="E12" s="16" t="str">
        <f t="shared" si="0"/>
        <v>28</v>
      </c>
      <c r="F12" s="16" t="s">
        <v>98</v>
      </c>
      <c r="G12" s="15" t="s">
        <v>10</v>
      </c>
      <c r="H12" s="15">
        <v>-9000</v>
      </c>
      <c r="I12" s="15" t="s">
        <v>18</v>
      </c>
      <c r="J12" s="15" t="s">
        <v>16</v>
      </c>
      <c r="K12" s="15" t="s">
        <v>17</v>
      </c>
    </row>
    <row r="13" spans="1:14" x14ac:dyDescent="0.3">
      <c r="A13" s="15">
        <v>2023</v>
      </c>
      <c r="B13" s="15" t="s">
        <v>31</v>
      </c>
      <c r="C13" s="15">
        <v>1</v>
      </c>
      <c r="D13" s="16">
        <v>44985</v>
      </c>
      <c r="E13" s="16" t="str">
        <f t="shared" si="0"/>
        <v>28</v>
      </c>
      <c r="F13" s="16" t="s">
        <v>98</v>
      </c>
      <c r="G13" s="15" t="s">
        <v>10</v>
      </c>
      <c r="H13" s="15">
        <v>-30000</v>
      </c>
      <c r="I13" s="15" t="s">
        <v>19</v>
      </c>
      <c r="J13" s="15" t="s">
        <v>16</v>
      </c>
      <c r="K13" s="15" t="s">
        <v>17</v>
      </c>
    </row>
    <row r="14" spans="1:14" x14ac:dyDescent="0.3">
      <c r="A14" s="15">
        <v>2023</v>
      </c>
      <c r="B14" s="15" t="s">
        <v>31</v>
      </c>
      <c r="C14" s="15">
        <v>1</v>
      </c>
      <c r="D14" s="16">
        <v>44985</v>
      </c>
      <c r="E14" s="16" t="str">
        <f t="shared" si="0"/>
        <v>28</v>
      </c>
      <c r="F14" s="16" t="s">
        <v>98</v>
      </c>
      <c r="G14" s="15" t="s">
        <v>10</v>
      </c>
      <c r="H14" s="15">
        <v>-40000</v>
      </c>
      <c r="I14" s="15" t="s">
        <v>20</v>
      </c>
      <c r="J14" s="15" t="s">
        <v>16</v>
      </c>
      <c r="K14" s="15" t="s">
        <v>17</v>
      </c>
    </row>
    <row r="15" spans="1:14" x14ac:dyDescent="0.3">
      <c r="A15" s="15">
        <v>2023</v>
      </c>
      <c r="B15" s="15" t="s">
        <v>31</v>
      </c>
      <c r="C15" s="15">
        <v>1</v>
      </c>
      <c r="D15" s="16">
        <v>44985</v>
      </c>
      <c r="E15" s="16" t="str">
        <f t="shared" si="0"/>
        <v>28</v>
      </c>
      <c r="F15" s="16" t="s">
        <v>98</v>
      </c>
      <c r="G15" s="15" t="s">
        <v>10</v>
      </c>
      <c r="H15" s="15">
        <v>-30000</v>
      </c>
      <c r="I15" s="15" t="s">
        <v>21</v>
      </c>
      <c r="J15" s="15" t="s">
        <v>16</v>
      </c>
      <c r="K15" s="15" t="s">
        <v>17</v>
      </c>
    </row>
    <row r="16" spans="1:14" x14ac:dyDescent="0.3">
      <c r="A16" s="15">
        <v>2023</v>
      </c>
      <c r="B16" s="15" t="s">
        <v>31</v>
      </c>
      <c r="C16" s="15">
        <v>1</v>
      </c>
      <c r="D16" s="16">
        <v>44985</v>
      </c>
      <c r="E16" s="16" t="str">
        <f t="shared" si="0"/>
        <v>28</v>
      </c>
      <c r="F16" s="16" t="s">
        <v>98</v>
      </c>
      <c r="G16" s="15" t="s">
        <v>10</v>
      </c>
      <c r="H16" s="15">
        <v>-1500</v>
      </c>
      <c r="I16" s="15" t="s">
        <v>22</v>
      </c>
      <c r="J16" s="15" t="s">
        <v>16</v>
      </c>
      <c r="K16" s="15" t="s">
        <v>17</v>
      </c>
    </row>
    <row r="17" spans="1:11" x14ac:dyDescent="0.3">
      <c r="A17" s="15">
        <v>2023</v>
      </c>
      <c r="B17" s="15" t="s">
        <v>32</v>
      </c>
      <c r="C17" s="15">
        <v>1</v>
      </c>
      <c r="D17" s="16">
        <v>45016</v>
      </c>
      <c r="E17" s="16" t="str">
        <f t="shared" si="0"/>
        <v>31</v>
      </c>
      <c r="F17" s="16" t="s">
        <v>99</v>
      </c>
      <c r="G17" s="15" t="s">
        <v>10</v>
      </c>
      <c r="H17" s="15">
        <v>-15000</v>
      </c>
      <c r="I17" s="15" t="s">
        <v>15</v>
      </c>
      <c r="J17" s="15" t="s">
        <v>16</v>
      </c>
      <c r="K17" s="15" t="s">
        <v>17</v>
      </c>
    </row>
    <row r="18" spans="1:11" x14ac:dyDescent="0.3">
      <c r="A18" s="15">
        <v>2023</v>
      </c>
      <c r="B18" s="15" t="s">
        <v>32</v>
      </c>
      <c r="C18" s="15">
        <v>1</v>
      </c>
      <c r="D18" s="16">
        <v>45016</v>
      </c>
      <c r="E18" s="16" t="str">
        <f t="shared" si="0"/>
        <v>31</v>
      </c>
      <c r="F18" s="16" t="s">
        <v>99</v>
      </c>
      <c r="G18" s="15" t="s">
        <v>10</v>
      </c>
      <c r="H18" s="15">
        <v>-9000</v>
      </c>
      <c r="I18" s="15" t="s">
        <v>18</v>
      </c>
      <c r="J18" s="15" t="s">
        <v>16</v>
      </c>
      <c r="K18" s="15" t="s">
        <v>17</v>
      </c>
    </row>
    <row r="19" spans="1:11" x14ac:dyDescent="0.3">
      <c r="A19" s="15">
        <v>2023</v>
      </c>
      <c r="B19" s="15" t="s">
        <v>32</v>
      </c>
      <c r="C19" s="15">
        <v>1</v>
      </c>
      <c r="D19" s="16">
        <v>45016</v>
      </c>
      <c r="E19" s="16" t="str">
        <f t="shared" si="0"/>
        <v>31</v>
      </c>
      <c r="F19" s="16" t="s">
        <v>99</v>
      </c>
      <c r="G19" s="15" t="s">
        <v>10</v>
      </c>
      <c r="H19" s="15">
        <v>-15000</v>
      </c>
      <c r="I19" s="15" t="s">
        <v>19</v>
      </c>
      <c r="J19" s="15" t="s">
        <v>16</v>
      </c>
      <c r="K19" s="15" t="s">
        <v>17</v>
      </c>
    </row>
    <row r="20" spans="1:11" x14ac:dyDescent="0.3">
      <c r="A20" s="15">
        <v>2023</v>
      </c>
      <c r="B20" s="15" t="s">
        <v>32</v>
      </c>
      <c r="C20" s="15">
        <v>1</v>
      </c>
      <c r="D20" s="16">
        <v>45016</v>
      </c>
      <c r="E20" s="16" t="str">
        <f t="shared" si="0"/>
        <v>31</v>
      </c>
      <c r="F20" s="16" t="s">
        <v>99</v>
      </c>
      <c r="G20" s="15" t="s">
        <v>10</v>
      </c>
      <c r="H20" s="15">
        <v>-40000</v>
      </c>
      <c r="I20" s="15" t="s">
        <v>20</v>
      </c>
      <c r="J20" s="15" t="s">
        <v>16</v>
      </c>
      <c r="K20" s="15" t="s">
        <v>17</v>
      </c>
    </row>
    <row r="21" spans="1:11" x14ac:dyDescent="0.3">
      <c r="A21" s="15">
        <v>2023</v>
      </c>
      <c r="B21" s="15" t="s">
        <v>32</v>
      </c>
      <c r="C21" s="15">
        <v>1</v>
      </c>
      <c r="D21" s="16">
        <v>45016</v>
      </c>
      <c r="E21" s="16" t="str">
        <f t="shared" si="0"/>
        <v>31</v>
      </c>
      <c r="F21" s="16" t="s">
        <v>99</v>
      </c>
      <c r="G21" s="15" t="s">
        <v>10</v>
      </c>
      <c r="H21" s="15">
        <v>-30000</v>
      </c>
      <c r="I21" s="15" t="s">
        <v>21</v>
      </c>
      <c r="J21" s="15" t="s">
        <v>16</v>
      </c>
      <c r="K21" s="15" t="s">
        <v>17</v>
      </c>
    </row>
    <row r="22" spans="1:11" x14ac:dyDescent="0.3">
      <c r="A22" s="15">
        <v>2023</v>
      </c>
      <c r="B22" s="15" t="s">
        <v>32</v>
      </c>
      <c r="C22" s="15">
        <v>1</v>
      </c>
      <c r="D22" s="16">
        <v>45016</v>
      </c>
      <c r="E22" s="16" t="str">
        <f t="shared" si="0"/>
        <v>31</v>
      </c>
      <c r="F22" s="16" t="s">
        <v>99</v>
      </c>
      <c r="G22" s="15" t="s">
        <v>10</v>
      </c>
      <c r="H22" s="15">
        <v>-900</v>
      </c>
      <c r="I22" s="15" t="s">
        <v>22</v>
      </c>
      <c r="J22" s="15" t="s">
        <v>16</v>
      </c>
      <c r="K22" s="15" t="s">
        <v>17</v>
      </c>
    </row>
    <row r="23" spans="1:11" x14ac:dyDescent="0.3">
      <c r="A23" s="15">
        <v>2023</v>
      </c>
      <c r="B23" s="15" t="s">
        <v>33</v>
      </c>
      <c r="C23" s="15">
        <v>1</v>
      </c>
      <c r="D23" s="16">
        <v>45046</v>
      </c>
      <c r="E23" s="16" t="str">
        <f t="shared" si="0"/>
        <v>30</v>
      </c>
      <c r="F23" s="16" t="s">
        <v>100</v>
      </c>
      <c r="G23" s="15" t="s">
        <v>10</v>
      </c>
      <c r="H23" s="15">
        <v>-15000</v>
      </c>
      <c r="I23" s="15" t="s">
        <v>15</v>
      </c>
      <c r="J23" s="15" t="s">
        <v>16</v>
      </c>
      <c r="K23" s="15" t="s">
        <v>17</v>
      </c>
    </row>
    <row r="24" spans="1:11" x14ac:dyDescent="0.3">
      <c r="A24" s="15">
        <v>2023</v>
      </c>
      <c r="B24" s="15" t="s">
        <v>33</v>
      </c>
      <c r="C24" s="15">
        <v>1</v>
      </c>
      <c r="D24" s="16">
        <v>45046</v>
      </c>
      <c r="E24" s="16" t="str">
        <f t="shared" si="0"/>
        <v>30</v>
      </c>
      <c r="F24" s="16" t="s">
        <v>100</v>
      </c>
      <c r="G24" s="15" t="s">
        <v>10</v>
      </c>
      <c r="H24" s="15">
        <v>-9000</v>
      </c>
      <c r="I24" s="15" t="s">
        <v>18</v>
      </c>
      <c r="J24" s="15" t="s">
        <v>16</v>
      </c>
      <c r="K24" s="15" t="s">
        <v>17</v>
      </c>
    </row>
    <row r="25" spans="1:11" x14ac:dyDescent="0.3">
      <c r="A25" s="15">
        <v>2023</v>
      </c>
      <c r="B25" s="15" t="s">
        <v>33</v>
      </c>
      <c r="C25" s="15">
        <v>1</v>
      </c>
      <c r="D25" s="16">
        <v>45046</v>
      </c>
      <c r="E25" s="16" t="str">
        <f t="shared" si="0"/>
        <v>30</v>
      </c>
      <c r="F25" s="16" t="s">
        <v>100</v>
      </c>
      <c r="G25" s="15" t="s">
        <v>10</v>
      </c>
      <c r="H25" s="15">
        <v>-15000</v>
      </c>
      <c r="I25" s="15" t="s">
        <v>19</v>
      </c>
      <c r="J25" s="15" t="s">
        <v>16</v>
      </c>
      <c r="K25" s="15" t="s">
        <v>17</v>
      </c>
    </row>
    <row r="26" spans="1:11" x14ac:dyDescent="0.3">
      <c r="A26" s="15">
        <v>2023</v>
      </c>
      <c r="B26" s="15" t="s">
        <v>33</v>
      </c>
      <c r="C26" s="15">
        <v>1</v>
      </c>
      <c r="D26" s="16">
        <v>45046</v>
      </c>
      <c r="E26" s="16" t="str">
        <f t="shared" si="0"/>
        <v>30</v>
      </c>
      <c r="F26" s="16" t="s">
        <v>100</v>
      </c>
      <c r="G26" s="15" t="s">
        <v>10</v>
      </c>
      <c r="H26" s="15">
        <v>-40000</v>
      </c>
      <c r="I26" s="15" t="s">
        <v>20</v>
      </c>
      <c r="J26" s="15" t="s">
        <v>16</v>
      </c>
      <c r="K26" s="15" t="s">
        <v>17</v>
      </c>
    </row>
    <row r="27" spans="1:11" x14ac:dyDescent="0.3">
      <c r="A27" s="15">
        <v>2023</v>
      </c>
      <c r="B27" s="15" t="s">
        <v>33</v>
      </c>
      <c r="C27" s="15">
        <v>1</v>
      </c>
      <c r="D27" s="16">
        <v>45046</v>
      </c>
      <c r="E27" s="16" t="str">
        <f t="shared" si="0"/>
        <v>30</v>
      </c>
      <c r="F27" s="16" t="s">
        <v>100</v>
      </c>
      <c r="G27" s="15" t="s">
        <v>10</v>
      </c>
      <c r="H27" s="15">
        <v>-30000</v>
      </c>
      <c r="I27" s="15" t="s">
        <v>21</v>
      </c>
      <c r="J27" s="15" t="s">
        <v>16</v>
      </c>
      <c r="K27" s="15" t="s">
        <v>17</v>
      </c>
    </row>
    <row r="28" spans="1:11" x14ac:dyDescent="0.3">
      <c r="A28" s="15">
        <v>2023</v>
      </c>
      <c r="B28" s="15" t="s">
        <v>33</v>
      </c>
      <c r="C28" s="15">
        <v>1</v>
      </c>
      <c r="D28" s="16">
        <v>45046</v>
      </c>
      <c r="E28" s="16" t="str">
        <f t="shared" si="0"/>
        <v>30</v>
      </c>
      <c r="F28" s="16" t="s">
        <v>100</v>
      </c>
      <c r="G28" s="15" t="s">
        <v>10</v>
      </c>
      <c r="H28" s="15">
        <v>-900</v>
      </c>
      <c r="I28" s="15" t="s">
        <v>22</v>
      </c>
      <c r="J28" s="15" t="s">
        <v>16</v>
      </c>
      <c r="K28" s="15" t="s">
        <v>17</v>
      </c>
    </row>
    <row r="29" spans="1:11" x14ac:dyDescent="0.3">
      <c r="A29" s="15">
        <v>2023</v>
      </c>
      <c r="B29" s="15" t="s">
        <v>34</v>
      </c>
      <c r="C29" s="15">
        <v>1</v>
      </c>
      <c r="D29" s="16">
        <v>45077</v>
      </c>
      <c r="E29" s="16" t="str">
        <f t="shared" si="0"/>
        <v>31</v>
      </c>
      <c r="F29" s="16" t="s">
        <v>101</v>
      </c>
      <c r="G29" s="15" t="s">
        <v>10</v>
      </c>
      <c r="H29" s="15">
        <v>-15000</v>
      </c>
      <c r="I29" s="15" t="s">
        <v>15</v>
      </c>
      <c r="J29" s="15" t="s">
        <v>16</v>
      </c>
      <c r="K29" s="15" t="s">
        <v>17</v>
      </c>
    </row>
    <row r="30" spans="1:11" x14ac:dyDescent="0.3">
      <c r="A30" s="15">
        <v>2023</v>
      </c>
      <c r="B30" s="15" t="s">
        <v>34</v>
      </c>
      <c r="C30" s="15">
        <v>1</v>
      </c>
      <c r="D30" s="16">
        <v>45077</v>
      </c>
      <c r="E30" s="16" t="str">
        <f t="shared" si="0"/>
        <v>31</v>
      </c>
      <c r="F30" s="16" t="s">
        <v>101</v>
      </c>
      <c r="G30" s="15" t="s">
        <v>10</v>
      </c>
      <c r="H30" s="15">
        <v>-11400</v>
      </c>
      <c r="I30" s="15" t="s">
        <v>18</v>
      </c>
      <c r="J30" s="15" t="s">
        <v>16</v>
      </c>
      <c r="K30" s="15" t="s">
        <v>17</v>
      </c>
    </row>
    <row r="31" spans="1:11" x14ac:dyDescent="0.3">
      <c r="A31" s="15">
        <v>2023</v>
      </c>
      <c r="B31" s="15" t="s">
        <v>34</v>
      </c>
      <c r="C31" s="15">
        <v>1</v>
      </c>
      <c r="D31" s="16">
        <v>45077</v>
      </c>
      <c r="E31" s="16" t="str">
        <f t="shared" si="0"/>
        <v>31</v>
      </c>
      <c r="F31" s="16" t="s">
        <v>101</v>
      </c>
      <c r="G31" s="15" t="s">
        <v>10</v>
      </c>
      <c r="H31" s="15">
        <v>-30000</v>
      </c>
      <c r="I31" s="15" t="s">
        <v>19</v>
      </c>
      <c r="J31" s="15" t="s">
        <v>16</v>
      </c>
      <c r="K31" s="15" t="s">
        <v>17</v>
      </c>
    </row>
    <row r="32" spans="1:11" x14ac:dyDescent="0.3">
      <c r="A32" s="15">
        <v>2023</v>
      </c>
      <c r="B32" s="15" t="s">
        <v>34</v>
      </c>
      <c r="C32" s="15">
        <v>1</v>
      </c>
      <c r="D32" s="16">
        <v>45077</v>
      </c>
      <c r="E32" s="16" t="str">
        <f t="shared" si="0"/>
        <v>31</v>
      </c>
      <c r="F32" s="16" t="s">
        <v>101</v>
      </c>
      <c r="G32" s="15" t="s">
        <v>10</v>
      </c>
      <c r="H32" s="15">
        <v>-40000</v>
      </c>
      <c r="I32" s="15" t="s">
        <v>20</v>
      </c>
      <c r="J32" s="15" t="s">
        <v>16</v>
      </c>
      <c r="K32" s="15" t="s">
        <v>17</v>
      </c>
    </row>
    <row r="33" spans="1:11" x14ac:dyDescent="0.3">
      <c r="A33" s="15">
        <v>2023</v>
      </c>
      <c r="B33" s="15" t="s">
        <v>34</v>
      </c>
      <c r="C33" s="15">
        <v>1</v>
      </c>
      <c r="D33" s="16">
        <v>45077</v>
      </c>
      <c r="E33" s="16" t="str">
        <f t="shared" si="0"/>
        <v>31</v>
      </c>
      <c r="F33" s="16" t="s">
        <v>101</v>
      </c>
      <c r="G33" s="15" t="s">
        <v>10</v>
      </c>
      <c r="H33" s="15">
        <v>-30000</v>
      </c>
      <c r="I33" s="15" t="s">
        <v>21</v>
      </c>
      <c r="J33" s="15" t="s">
        <v>16</v>
      </c>
      <c r="K33" s="15" t="s">
        <v>17</v>
      </c>
    </row>
    <row r="34" spans="1:11" x14ac:dyDescent="0.3">
      <c r="A34" s="15">
        <v>2023</v>
      </c>
      <c r="B34" s="15" t="s">
        <v>34</v>
      </c>
      <c r="C34" s="15">
        <v>1</v>
      </c>
      <c r="D34" s="16">
        <v>45077</v>
      </c>
      <c r="E34" s="16" t="str">
        <f t="shared" si="0"/>
        <v>31</v>
      </c>
      <c r="F34" s="16" t="s">
        <v>101</v>
      </c>
      <c r="G34" s="15" t="s">
        <v>10</v>
      </c>
      <c r="H34" s="15">
        <v>-1200</v>
      </c>
      <c r="I34" s="15" t="s">
        <v>22</v>
      </c>
      <c r="J34" s="15" t="s">
        <v>16</v>
      </c>
      <c r="K34" s="15" t="s">
        <v>17</v>
      </c>
    </row>
    <row r="35" spans="1:11" x14ac:dyDescent="0.3">
      <c r="A35" s="15">
        <v>2023</v>
      </c>
      <c r="B35" s="15" t="s">
        <v>35</v>
      </c>
      <c r="C35" s="15">
        <v>1</v>
      </c>
      <c r="D35" s="16">
        <v>45107</v>
      </c>
      <c r="E35" s="16" t="str">
        <f t="shared" si="0"/>
        <v>30</v>
      </c>
      <c r="F35" s="16" t="s">
        <v>99</v>
      </c>
      <c r="G35" s="15" t="s">
        <v>10</v>
      </c>
      <c r="H35" s="15">
        <v>-15000</v>
      </c>
      <c r="I35" s="15" t="s">
        <v>15</v>
      </c>
      <c r="J35" s="15" t="s">
        <v>16</v>
      </c>
      <c r="K35" s="15" t="s">
        <v>17</v>
      </c>
    </row>
    <row r="36" spans="1:11" x14ac:dyDescent="0.3">
      <c r="A36" s="15">
        <v>2023</v>
      </c>
      <c r="B36" s="15" t="s">
        <v>35</v>
      </c>
      <c r="C36" s="15">
        <v>1</v>
      </c>
      <c r="D36" s="16">
        <v>45107</v>
      </c>
      <c r="E36" s="16" t="str">
        <f t="shared" si="0"/>
        <v>30</v>
      </c>
      <c r="F36" s="16" t="s">
        <v>99</v>
      </c>
      <c r="G36" s="15" t="s">
        <v>10</v>
      </c>
      <c r="H36" s="15">
        <v>-11400</v>
      </c>
      <c r="I36" s="15" t="s">
        <v>18</v>
      </c>
      <c r="J36" s="15" t="s">
        <v>16</v>
      </c>
      <c r="K36" s="15" t="s">
        <v>17</v>
      </c>
    </row>
    <row r="37" spans="1:11" x14ac:dyDescent="0.3">
      <c r="A37" s="15">
        <v>2023</v>
      </c>
      <c r="B37" s="15" t="s">
        <v>35</v>
      </c>
      <c r="C37" s="15">
        <v>1</v>
      </c>
      <c r="D37" s="16">
        <v>45107</v>
      </c>
      <c r="E37" s="16" t="str">
        <f t="shared" si="0"/>
        <v>30</v>
      </c>
      <c r="F37" s="16" t="s">
        <v>99</v>
      </c>
      <c r="G37" s="15" t="s">
        <v>10</v>
      </c>
      <c r="H37" s="15">
        <v>-30000</v>
      </c>
      <c r="I37" s="15" t="s">
        <v>19</v>
      </c>
      <c r="J37" s="15" t="s">
        <v>16</v>
      </c>
      <c r="K37" s="15" t="s">
        <v>17</v>
      </c>
    </row>
    <row r="38" spans="1:11" x14ac:dyDescent="0.3">
      <c r="A38" s="15">
        <v>2023</v>
      </c>
      <c r="B38" s="15" t="s">
        <v>35</v>
      </c>
      <c r="C38" s="15">
        <v>1</v>
      </c>
      <c r="D38" s="16">
        <v>45107</v>
      </c>
      <c r="E38" s="16" t="str">
        <f t="shared" si="0"/>
        <v>30</v>
      </c>
      <c r="F38" s="16" t="s">
        <v>99</v>
      </c>
      <c r="G38" s="15" t="s">
        <v>10</v>
      </c>
      <c r="H38" s="15">
        <v>-40000</v>
      </c>
      <c r="I38" s="15" t="s">
        <v>20</v>
      </c>
      <c r="J38" s="15" t="s">
        <v>16</v>
      </c>
      <c r="K38" s="15" t="s">
        <v>17</v>
      </c>
    </row>
    <row r="39" spans="1:11" x14ac:dyDescent="0.3">
      <c r="A39" s="15">
        <v>2023</v>
      </c>
      <c r="B39" s="15" t="s">
        <v>35</v>
      </c>
      <c r="C39" s="15">
        <v>1</v>
      </c>
      <c r="D39" s="16">
        <v>45107</v>
      </c>
      <c r="E39" s="16" t="str">
        <f t="shared" si="0"/>
        <v>30</v>
      </c>
      <c r="F39" s="16" t="s">
        <v>99</v>
      </c>
      <c r="G39" s="15" t="s">
        <v>10</v>
      </c>
      <c r="H39" s="15">
        <v>-30000</v>
      </c>
      <c r="I39" s="15" t="s">
        <v>21</v>
      </c>
      <c r="J39" s="15" t="s">
        <v>16</v>
      </c>
      <c r="K39" s="15" t="s">
        <v>17</v>
      </c>
    </row>
    <row r="40" spans="1:11" x14ac:dyDescent="0.3">
      <c r="A40" s="15">
        <v>2023</v>
      </c>
      <c r="B40" s="15" t="s">
        <v>35</v>
      </c>
      <c r="C40" s="15">
        <v>1</v>
      </c>
      <c r="D40" s="16">
        <v>45107</v>
      </c>
      <c r="E40" s="16" t="str">
        <f t="shared" si="0"/>
        <v>30</v>
      </c>
      <c r="F40" s="16" t="s">
        <v>99</v>
      </c>
      <c r="G40" s="15" t="s">
        <v>10</v>
      </c>
      <c r="H40" s="15">
        <v>-900</v>
      </c>
      <c r="I40" s="15" t="s">
        <v>22</v>
      </c>
      <c r="J40" s="15" t="s">
        <v>16</v>
      </c>
      <c r="K40" s="15" t="s">
        <v>17</v>
      </c>
    </row>
    <row r="41" spans="1:11" x14ac:dyDescent="0.3">
      <c r="A41" s="15">
        <v>2023</v>
      </c>
      <c r="B41" s="15" t="s">
        <v>36</v>
      </c>
      <c r="C41" s="15">
        <v>1</v>
      </c>
      <c r="D41" s="16">
        <v>45138</v>
      </c>
      <c r="E41" s="16" t="str">
        <f t="shared" si="0"/>
        <v>31</v>
      </c>
      <c r="F41" s="16" t="s">
        <v>102</v>
      </c>
      <c r="G41" s="15" t="s">
        <v>10</v>
      </c>
      <c r="H41" s="15">
        <v>-15000</v>
      </c>
      <c r="I41" s="15" t="s">
        <v>15</v>
      </c>
      <c r="J41" s="15" t="s">
        <v>16</v>
      </c>
      <c r="K41" s="15" t="s">
        <v>17</v>
      </c>
    </row>
    <row r="42" spans="1:11" x14ac:dyDescent="0.3">
      <c r="A42" s="15">
        <v>2023</v>
      </c>
      <c r="B42" s="15" t="s">
        <v>36</v>
      </c>
      <c r="C42" s="15">
        <v>1</v>
      </c>
      <c r="D42" s="16">
        <v>45138</v>
      </c>
      <c r="E42" s="16" t="str">
        <f t="shared" si="0"/>
        <v>31</v>
      </c>
      <c r="F42" s="16" t="s">
        <v>102</v>
      </c>
      <c r="G42" s="15" t="s">
        <v>10</v>
      </c>
      <c r="H42" s="15">
        <v>-11400</v>
      </c>
      <c r="I42" s="15" t="s">
        <v>18</v>
      </c>
      <c r="J42" s="15" t="s">
        <v>16</v>
      </c>
      <c r="K42" s="15" t="s">
        <v>17</v>
      </c>
    </row>
    <row r="43" spans="1:11" x14ac:dyDescent="0.3">
      <c r="A43" s="15">
        <v>2023</v>
      </c>
      <c r="B43" s="15" t="s">
        <v>36</v>
      </c>
      <c r="C43" s="15">
        <v>1</v>
      </c>
      <c r="D43" s="16">
        <v>45138</v>
      </c>
      <c r="E43" s="16" t="str">
        <f t="shared" si="0"/>
        <v>31</v>
      </c>
      <c r="F43" s="16" t="s">
        <v>102</v>
      </c>
      <c r="G43" s="15" t="s">
        <v>10</v>
      </c>
      <c r="H43" s="15">
        <v>-20000</v>
      </c>
      <c r="I43" s="15" t="s">
        <v>19</v>
      </c>
      <c r="J43" s="15" t="s">
        <v>16</v>
      </c>
      <c r="K43" s="15" t="s">
        <v>17</v>
      </c>
    </row>
    <row r="44" spans="1:11" x14ac:dyDescent="0.3">
      <c r="A44" s="15">
        <v>2023</v>
      </c>
      <c r="B44" s="15" t="s">
        <v>36</v>
      </c>
      <c r="C44" s="15">
        <v>1</v>
      </c>
      <c r="D44" s="16">
        <v>45138</v>
      </c>
      <c r="E44" s="16" t="str">
        <f t="shared" si="0"/>
        <v>31</v>
      </c>
      <c r="F44" s="16" t="s">
        <v>102</v>
      </c>
      <c r="G44" s="15" t="s">
        <v>10</v>
      </c>
      <c r="H44" s="15">
        <v>-40000</v>
      </c>
      <c r="I44" s="15" t="s">
        <v>20</v>
      </c>
      <c r="J44" s="15" t="s">
        <v>16</v>
      </c>
      <c r="K44" s="15" t="s">
        <v>17</v>
      </c>
    </row>
    <row r="45" spans="1:11" x14ac:dyDescent="0.3">
      <c r="A45" s="15">
        <v>2023</v>
      </c>
      <c r="B45" s="15" t="s">
        <v>36</v>
      </c>
      <c r="C45" s="15">
        <v>1</v>
      </c>
      <c r="D45" s="16">
        <v>45138</v>
      </c>
      <c r="E45" s="16" t="str">
        <f t="shared" si="0"/>
        <v>31</v>
      </c>
      <c r="F45" s="16" t="s">
        <v>102</v>
      </c>
      <c r="G45" s="15" t="s">
        <v>10</v>
      </c>
      <c r="H45" s="15">
        <v>-30000</v>
      </c>
      <c r="I45" s="15" t="s">
        <v>21</v>
      </c>
      <c r="J45" s="15" t="s">
        <v>16</v>
      </c>
      <c r="K45" s="15" t="s">
        <v>17</v>
      </c>
    </row>
    <row r="46" spans="1:11" x14ac:dyDescent="0.3">
      <c r="A46" s="15">
        <v>2023</v>
      </c>
      <c r="B46" s="15" t="s">
        <v>36</v>
      </c>
      <c r="C46" s="15">
        <v>1</v>
      </c>
      <c r="D46" s="16">
        <v>45138</v>
      </c>
      <c r="E46" s="16" t="str">
        <f t="shared" si="0"/>
        <v>31</v>
      </c>
      <c r="F46" s="16" t="s">
        <v>102</v>
      </c>
      <c r="G46" s="15" t="s">
        <v>10</v>
      </c>
      <c r="H46" s="15">
        <v>-600</v>
      </c>
      <c r="I46" s="15" t="s">
        <v>22</v>
      </c>
      <c r="J46" s="15" t="s">
        <v>16</v>
      </c>
      <c r="K46" s="15" t="s">
        <v>17</v>
      </c>
    </row>
    <row r="47" spans="1:11" x14ac:dyDescent="0.3">
      <c r="A47" s="15">
        <v>2023</v>
      </c>
      <c r="B47" s="15" t="s">
        <v>37</v>
      </c>
      <c r="C47" s="15">
        <v>1</v>
      </c>
      <c r="D47" s="16">
        <v>45169</v>
      </c>
      <c r="E47" s="16" t="str">
        <f t="shared" si="0"/>
        <v>31</v>
      </c>
      <c r="F47" s="16" t="s">
        <v>103</v>
      </c>
      <c r="G47" s="15" t="s">
        <v>10</v>
      </c>
      <c r="H47" s="15">
        <v>-15000</v>
      </c>
      <c r="I47" s="15" t="s">
        <v>15</v>
      </c>
      <c r="J47" s="15" t="s">
        <v>16</v>
      </c>
      <c r="K47" s="15" t="s">
        <v>17</v>
      </c>
    </row>
    <row r="48" spans="1:11" x14ac:dyDescent="0.3">
      <c r="A48" s="15">
        <v>2023</v>
      </c>
      <c r="B48" s="15" t="s">
        <v>37</v>
      </c>
      <c r="C48" s="15">
        <v>1</v>
      </c>
      <c r="D48" s="16">
        <v>45169</v>
      </c>
      <c r="E48" s="16" t="str">
        <f t="shared" si="0"/>
        <v>31</v>
      </c>
      <c r="F48" s="16" t="s">
        <v>103</v>
      </c>
      <c r="G48" s="15" t="s">
        <v>10</v>
      </c>
      <c r="H48" s="15">
        <v>-11400</v>
      </c>
      <c r="I48" s="15" t="s">
        <v>18</v>
      </c>
      <c r="J48" s="15" t="s">
        <v>16</v>
      </c>
      <c r="K48" s="15" t="s">
        <v>17</v>
      </c>
    </row>
    <row r="49" spans="1:11" x14ac:dyDescent="0.3">
      <c r="A49" s="15">
        <v>2023</v>
      </c>
      <c r="B49" s="15" t="s">
        <v>37</v>
      </c>
      <c r="C49" s="15">
        <v>1</v>
      </c>
      <c r="D49" s="16">
        <v>45169</v>
      </c>
      <c r="E49" s="16" t="str">
        <f t="shared" si="0"/>
        <v>31</v>
      </c>
      <c r="F49" s="16" t="s">
        <v>103</v>
      </c>
      <c r="G49" s="15" t="s">
        <v>10</v>
      </c>
      <c r="H49" s="15">
        <v>-15000</v>
      </c>
      <c r="I49" s="15" t="s">
        <v>19</v>
      </c>
      <c r="J49" s="15" t="s">
        <v>16</v>
      </c>
      <c r="K49" s="15" t="s">
        <v>17</v>
      </c>
    </row>
    <row r="50" spans="1:11" x14ac:dyDescent="0.3">
      <c r="A50" s="15">
        <v>2023</v>
      </c>
      <c r="B50" s="15" t="s">
        <v>37</v>
      </c>
      <c r="C50" s="15">
        <v>1</v>
      </c>
      <c r="D50" s="16">
        <v>45169</v>
      </c>
      <c r="E50" s="16" t="str">
        <f t="shared" si="0"/>
        <v>31</v>
      </c>
      <c r="F50" s="16" t="s">
        <v>103</v>
      </c>
      <c r="G50" s="15" t="s">
        <v>10</v>
      </c>
      <c r="H50" s="15">
        <v>-40000</v>
      </c>
      <c r="I50" s="15" t="s">
        <v>20</v>
      </c>
      <c r="J50" s="15" t="s">
        <v>16</v>
      </c>
      <c r="K50" s="15" t="s">
        <v>17</v>
      </c>
    </row>
    <row r="51" spans="1:11" x14ac:dyDescent="0.3">
      <c r="A51" s="15">
        <v>2023</v>
      </c>
      <c r="B51" s="15" t="s">
        <v>37</v>
      </c>
      <c r="C51" s="15">
        <v>1</v>
      </c>
      <c r="D51" s="16">
        <v>45169</v>
      </c>
      <c r="E51" s="16" t="str">
        <f t="shared" si="0"/>
        <v>31</v>
      </c>
      <c r="F51" s="16" t="s">
        <v>103</v>
      </c>
      <c r="G51" s="15" t="s">
        <v>10</v>
      </c>
      <c r="H51" s="15">
        <v>-30000</v>
      </c>
      <c r="I51" s="15" t="s">
        <v>21</v>
      </c>
      <c r="J51" s="15" t="s">
        <v>16</v>
      </c>
      <c r="K51" s="15" t="s">
        <v>17</v>
      </c>
    </row>
    <row r="52" spans="1:11" x14ac:dyDescent="0.3">
      <c r="A52" s="15">
        <v>2023</v>
      </c>
      <c r="B52" s="15" t="s">
        <v>37</v>
      </c>
      <c r="C52" s="15">
        <v>1</v>
      </c>
      <c r="D52" s="16">
        <v>45169</v>
      </c>
      <c r="E52" s="16" t="str">
        <f t="shared" si="0"/>
        <v>31</v>
      </c>
      <c r="F52" s="16" t="s">
        <v>103</v>
      </c>
      <c r="G52" s="15" t="s">
        <v>10</v>
      </c>
      <c r="H52" s="15">
        <v>-600</v>
      </c>
      <c r="I52" s="15" t="s">
        <v>22</v>
      </c>
      <c r="J52" s="15" t="s">
        <v>16</v>
      </c>
      <c r="K52" s="15" t="s">
        <v>17</v>
      </c>
    </row>
    <row r="53" spans="1:11" x14ac:dyDescent="0.3">
      <c r="A53" s="15">
        <v>2023</v>
      </c>
      <c r="B53" s="15" t="s">
        <v>38</v>
      </c>
      <c r="C53" s="15">
        <v>1</v>
      </c>
      <c r="D53" s="16">
        <v>45199</v>
      </c>
      <c r="E53" s="16" t="str">
        <f t="shared" si="0"/>
        <v>30</v>
      </c>
      <c r="F53" s="16" t="s">
        <v>104</v>
      </c>
      <c r="G53" s="15" t="s">
        <v>10</v>
      </c>
      <c r="H53" s="15">
        <v>-15000</v>
      </c>
      <c r="I53" s="15" t="s">
        <v>15</v>
      </c>
      <c r="J53" s="15" t="s">
        <v>16</v>
      </c>
      <c r="K53" s="15" t="s">
        <v>17</v>
      </c>
    </row>
    <row r="54" spans="1:11" x14ac:dyDescent="0.3">
      <c r="A54" s="15">
        <v>2023</v>
      </c>
      <c r="B54" s="15" t="s">
        <v>38</v>
      </c>
      <c r="C54" s="15">
        <v>1</v>
      </c>
      <c r="D54" s="16">
        <v>45199</v>
      </c>
      <c r="E54" s="16" t="str">
        <f t="shared" si="0"/>
        <v>30</v>
      </c>
      <c r="F54" s="16" t="s">
        <v>104</v>
      </c>
      <c r="G54" s="15" t="s">
        <v>10</v>
      </c>
      <c r="H54" s="15">
        <v>-11400</v>
      </c>
      <c r="I54" s="15" t="s">
        <v>18</v>
      </c>
      <c r="J54" s="15" t="s">
        <v>16</v>
      </c>
      <c r="K54" s="15" t="s">
        <v>17</v>
      </c>
    </row>
    <row r="55" spans="1:11" x14ac:dyDescent="0.3">
      <c r="A55" s="15">
        <v>2023</v>
      </c>
      <c r="B55" s="15" t="s">
        <v>38</v>
      </c>
      <c r="C55" s="15">
        <v>1</v>
      </c>
      <c r="D55" s="16">
        <v>45199</v>
      </c>
      <c r="E55" s="16" t="str">
        <f t="shared" si="0"/>
        <v>30</v>
      </c>
      <c r="F55" s="16" t="s">
        <v>104</v>
      </c>
      <c r="G55" s="15" t="s">
        <v>10</v>
      </c>
      <c r="H55" s="15">
        <v>-15000</v>
      </c>
      <c r="I55" s="15" t="s">
        <v>19</v>
      </c>
      <c r="J55" s="15" t="s">
        <v>16</v>
      </c>
      <c r="K55" s="15" t="s">
        <v>17</v>
      </c>
    </row>
    <row r="56" spans="1:11" x14ac:dyDescent="0.3">
      <c r="A56" s="15">
        <v>2023</v>
      </c>
      <c r="B56" s="15" t="s">
        <v>38</v>
      </c>
      <c r="C56" s="15">
        <v>1</v>
      </c>
      <c r="D56" s="16">
        <v>45199</v>
      </c>
      <c r="E56" s="16" t="str">
        <f t="shared" si="0"/>
        <v>30</v>
      </c>
      <c r="F56" s="16" t="s">
        <v>104</v>
      </c>
      <c r="G56" s="15" t="s">
        <v>10</v>
      </c>
      <c r="H56" s="15">
        <v>-32000</v>
      </c>
      <c r="I56" s="15" t="s">
        <v>20</v>
      </c>
      <c r="J56" s="15" t="s">
        <v>16</v>
      </c>
      <c r="K56" s="15" t="s">
        <v>17</v>
      </c>
    </row>
    <row r="57" spans="1:11" x14ac:dyDescent="0.3">
      <c r="A57" s="15">
        <v>2023</v>
      </c>
      <c r="B57" s="15" t="s">
        <v>38</v>
      </c>
      <c r="C57" s="15">
        <v>1</v>
      </c>
      <c r="D57" s="16">
        <v>45199</v>
      </c>
      <c r="E57" s="16" t="str">
        <f t="shared" si="0"/>
        <v>30</v>
      </c>
      <c r="F57" s="16" t="s">
        <v>104</v>
      </c>
      <c r="G57" s="15" t="s">
        <v>10</v>
      </c>
      <c r="H57" s="15">
        <v>-30000</v>
      </c>
      <c r="I57" s="15" t="s">
        <v>21</v>
      </c>
      <c r="J57" s="15" t="s">
        <v>16</v>
      </c>
      <c r="K57" s="15" t="s">
        <v>17</v>
      </c>
    </row>
    <row r="58" spans="1:11" x14ac:dyDescent="0.3">
      <c r="A58" s="15">
        <v>2023</v>
      </c>
      <c r="B58" s="15" t="s">
        <v>38</v>
      </c>
      <c r="C58" s="15">
        <v>1</v>
      </c>
      <c r="D58" s="16">
        <v>45199</v>
      </c>
      <c r="E58" s="16" t="str">
        <f t="shared" si="0"/>
        <v>30</v>
      </c>
      <c r="F58" s="16" t="s">
        <v>104</v>
      </c>
      <c r="G58" s="15" t="s">
        <v>10</v>
      </c>
      <c r="H58" s="15">
        <v>-900</v>
      </c>
      <c r="I58" s="15" t="s">
        <v>22</v>
      </c>
      <c r="J58" s="15" t="s">
        <v>16</v>
      </c>
      <c r="K58" s="15" t="s">
        <v>17</v>
      </c>
    </row>
    <row r="59" spans="1:11" x14ac:dyDescent="0.3">
      <c r="A59" s="15">
        <v>2023</v>
      </c>
      <c r="B59" s="15" t="s">
        <v>39</v>
      </c>
      <c r="C59" s="15">
        <v>1</v>
      </c>
      <c r="D59" s="16">
        <v>45230</v>
      </c>
      <c r="E59" s="16" t="str">
        <f t="shared" si="0"/>
        <v>31</v>
      </c>
      <c r="F59" s="16" t="s">
        <v>98</v>
      </c>
      <c r="G59" s="15" t="s">
        <v>10</v>
      </c>
      <c r="H59" s="15">
        <v>-15000</v>
      </c>
      <c r="I59" s="15" t="s">
        <v>15</v>
      </c>
      <c r="J59" s="15" t="s">
        <v>16</v>
      </c>
      <c r="K59" s="15" t="s">
        <v>17</v>
      </c>
    </row>
    <row r="60" spans="1:11" x14ac:dyDescent="0.3">
      <c r="A60" s="15">
        <v>2023</v>
      </c>
      <c r="B60" s="15" t="s">
        <v>39</v>
      </c>
      <c r="C60" s="15">
        <v>1</v>
      </c>
      <c r="D60" s="16">
        <v>45230</v>
      </c>
      <c r="E60" s="16" t="str">
        <f t="shared" si="0"/>
        <v>31</v>
      </c>
      <c r="F60" s="16" t="s">
        <v>98</v>
      </c>
      <c r="G60" s="15" t="s">
        <v>10</v>
      </c>
      <c r="H60" s="15">
        <v>-12000</v>
      </c>
      <c r="I60" s="15" t="s">
        <v>18</v>
      </c>
      <c r="J60" s="15" t="s">
        <v>16</v>
      </c>
      <c r="K60" s="15" t="s">
        <v>17</v>
      </c>
    </row>
    <row r="61" spans="1:11" x14ac:dyDescent="0.3">
      <c r="A61" s="15">
        <v>2023</v>
      </c>
      <c r="B61" s="15" t="s">
        <v>39</v>
      </c>
      <c r="C61" s="15">
        <v>1</v>
      </c>
      <c r="D61" s="16">
        <v>45230</v>
      </c>
      <c r="E61" s="16" t="str">
        <f t="shared" si="0"/>
        <v>31</v>
      </c>
      <c r="F61" s="16" t="s">
        <v>98</v>
      </c>
      <c r="G61" s="15" t="s">
        <v>10</v>
      </c>
      <c r="H61" s="15">
        <v>-15000</v>
      </c>
      <c r="I61" s="15" t="s">
        <v>19</v>
      </c>
      <c r="J61" s="15" t="s">
        <v>16</v>
      </c>
      <c r="K61" s="15" t="s">
        <v>17</v>
      </c>
    </row>
    <row r="62" spans="1:11" x14ac:dyDescent="0.3">
      <c r="A62" s="15">
        <v>2023</v>
      </c>
      <c r="B62" s="15" t="s">
        <v>39</v>
      </c>
      <c r="C62" s="15">
        <v>1</v>
      </c>
      <c r="D62" s="16">
        <v>45230</v>
      </c>
      <c r="E62" s="16" t="str">
        <f t="shared" si="0"/>
        <v>31</v>
      </c>
      <c r="F62" s="16" t="s">
        <v>98</v>
      </c>
      <c r="G62" s="15" t="s">
        <v>10</v>
      </c>
      <c r="H62" s="15">
        <v>-32000</v>
      </c>
      <c r="I62" s="15" t="s">
        <v>20</v>
      </c>
      <c r="J62" s="15" t="s">
        <v>16</v>
      </c>
      <c r="K62" s="15" t="s">
        <v>17</v>
      </c>
    </row>
    <row r="63" spans="1:11" x14ac:dyDescent="0.3">
      <c r="A63" s="15">
        <v>2023</v>
      </c>
      <c r="B63" s="15" t="s">
        <v>39</v>
      </c>
      <c r="C63" s="15">
        <v>1</v>
      </c>
      <c r="D63" s="16">
        <v>45230</v>
      </c>
      <c r="E63" s="16" t="str">
        <f t="shared" si="0"/>
        <v>31</v>
      </c>
      <c r="F63" s="16" t="s">
        <v>98</v>
      </c>
      <c r="G63" s="15" t="s">
        <v>10</v>
      </c>
      <c r="H63" s="15">
        <v>-30000</v>
      </c>
      <c r="I63" s="15" t="s">
        <v>21</v>
      </c>
      <c r="J63" s="15" t="s">
        <v>16</v>
      </c>
      <c r="K63" s="15" t="s">
        <v>17</v>
      </c>
    </row>
    <row r="64" spans="1:11" x14ac:dyDescent="0.3">
      <c r="A64" s="15">
        <v>2023</v>
      </c>
      <c r="B64" s="15" t="s">
        <v>39</v>
      </c>
      <c r="C64" s="15">
        <v>1</v>
      </c>
      <c r="D64" s="16">
        <v>45230</v>
      </c>
      <c r="E64" s="16" t="str">
        <f t="shared" si="0"/>
        <v>31</v>
      </c>
      <c r="F64" s="16" t="s">
        <v>98</v>
      </c>
      <c r="G64" s="15" t="s">
        <v>10</v>
      </c>
      <c r="H64" s="15">
        <v>-600</v>
      </c>
      <c r="I64" s="15" t="s">
        <v>22</v>
      </c>
      <c r="J64" s="15" t="s">
        <v>16</v>
      </c>
      <c r="K64" s="15" t="s">
        <v>17</v>
      </c>
    </row>
    <row r="65" spans="1:11" x14ac:dyDescent="0.3">
      <c r="A65" s="15">
        <v>2023</v>
      </c>
      <c r="B65" s="15" t="s">
        <v>40</v>
      </c>
      <c r="C65" s="15">
        <v>1</v>
      </c>
      <c r="D65" s="16">
        <v>45260</v>
      </c>
      <c r="E65" s="16" t="str">
        <f t="shared" si="0"/>
        <v>30</v>
      </c>
      <c r="F65" s="16" t="s">
        <v>103</v>
      </c>
      <c r="G65" s="15" t="s">
        <v>10</v>
      </c>
      <c r="H65" s="15">
        <v>-15000</v>
      </c>
      <c r="I65" s="15" t="s">
        <v>15</v>
      </c>
      <c r="J65" s="15" t="s">
        <v>16</v>
      </c>
      <c r="K65" s="15" t="s">
        <v>17</v>
      </c>
    </row>
    <row r="66" spans="1:11" x14ac:dyDescent="0.3">
      <c r="A66" s="15">
        <v>2023</v>
      </c>
      <c r="B66" s="15" t="s">
        <v>40</v>
      </c>
      <c r="C66" s="15">
        <v>1</v>
      </c>
      <c r="D66" s="16">
        <v>45260</v>
      </c>
      <c r="E66" s="16" t="str">
        <f t="shared" si="0"/>
        <v>30</v>
      </c>
      <c r="F66" s="16" t="s">
        <v>103</v>
      </c>
      <c r="G66" s="15" t="s">
        <v>10</v>
      </c>
      <c r="H66" s="15">
        <v>-12000</v>
      </c>
      <c r="I66" s="15" t="s">
        <v>18</v>
      </c>
      <c r="J66" s="15" t="s">
        <v>16</v>
      </c>
      <c r="K66" s="15" t="s">
        <v>17</v>
      </c>
    </row>
    <row r="67" spans="1:11" x14ac:dyDescent="0.3">
      <c r="A67" s="15">
        <v>2023</v>
      </c>
      <c r="B67" s="15" t="s">
        <v>40</v>
      </c>
      <c r="C67" s="15">
        <v>1</v>
      </c>
      <c r="D67" s="16">
        <v>45260</v>
      </c>
      <c r="E67" s="16" t="str">
        <f t="shared" si="0"/>
        <v>30</v>
      </c>
      <c r="F67" s="16" t="s">
        <v>103</v>
      </c>
      <c r="G67" s="15" t="s">
        <v>10</v>
      </c>
      <c r="H67" s="15">
        <v>-20000</v>
      </c>
      <c r="I67" s="15" t="s">
        <v>19</v>
      </c>
      <c r="J67" s="15" t="s">
        <v>16</v>
      </c>
      <c r="K67" s="15" t="s">
        <v>17</v>
      </c>
    </row>
    <row r="68" spans="1:11" x14ac:dyDescent="0.3">
      <c r="A68" s="15">
        <v>2023</v>
      </c>
      <c r="B68" s="15" t="s">
        <v>40</v>
      </c>
      <c r="C68" s="15">
        <v>1</v>
      </c>
      <c r="D68" s="16">
        <v>45260</v>
      </c>
      <c r="E68" s="16" t="str">
        <f t="shared" si="0"/>
        <v>30</v>
      </c>
      <c r="F68" s="16" t="s">
        <v>103</v>
      </c>
      <c r="G68" s="15" t="s">
        <v>10</v>
      </c>
      <c r="H68" s="15">
        <v>-32000</v>
      </c>
      <c r="I68" s="15" t="s">
        <v>20</v>
      </c>
      <c r="J68" s="15" t="s">
        <v>16</v>
      </c>
      <c r="K68" s="15" t="s">
        <v>17</v>
      </c>
    </row>
    <row r="69" spans="1:11" x14ac:dyDescent="0.3">
      <c r="A69" s="15">
        <v>2023</v>
      </c>
      <c r="B69" s="15" t="s">
        <v>40</v>
      </c>
      <c r="C69" s="15">
        <v>1</v>
      </c>
      <c r="D69" s="16">
        <v>45260</v>
      </c>
      <c r="E69" s="16" t="str">
        <f t="shared" si="0"/>
        <v>30</v>
      </c>
      <c r="F69" s="16" t="s">
        <v>103</v>
      </c>
      <c r="G69" s="15" t="s">
        <v>10</v>
      </c>
      <c r="H69" s="15">
        <v>-30000</v>
      </c>
      <c r="I69" s="15" t="s">
        <v>21</v>
      </c>
      <c r="J69" s="15" t="s">
        <v>16</v>
      </c>
      <c r="K69" s="15" t="s">
        <v>17</v>
      </c>
    </row>
    <row r="70" spans="1:11" x14ac:dyDescent="0.3">
      <c r="A70" s="15">
        <v>2023</v>
      </c>
      <c r="B70" s="15" t="s">
        <v>40</v>
      </c>
      <c r="C70" s="15">
        <v>1</v>
      </c>
      <c r="D70" s="16">
        <v>45260</v>
      </c>
      <c r="E70" s="16" t="str">
        <f t="shared" ref="E70:E133" si="1">TEXT(D70,"DD")</f>
        <v>30</v>
      </c>
      <c r="F70" s="16" t="s">
        <v>103</v>
      </c>
      <c r="G70" s="15" t="s">
        <v>10</v>
      </c>
      <c r="H70" s="15">
        <v>-1200</v>
      </c>
      <c r="I70" s="15" t="s">
        <v>22</v>
      </c>
      <c r="J70" s="15" t="s">
        <v>16</v>
      </c>
      <c r="K70" s="15" t="s">
        <v>17</v>
      </c>
    </row>
    <row r="71" spans="1:11" x14ac:dyDescent="0.3">
      <c r="A71" s="15">
        <v>2023</v>
      </c>
      <c r="B71" s="15" t="s">
        <v>41</v>
      </c>
      <c r="C71" s="15">
        <v>1</v>
      </c>
      <c r="D71" s="16">
        <v>45291</v>
      </c>
      <c r="E71" s="16" t="str">
        <f t="shared" si="1"/>
        <v>31</v>
      </c>
      <c r="F71" s="16" t="s">
        <v>100</v>
      </c>
      <c r="G71" s="15" t="s">
        <v>10</v>
      </c>
      <c r="H71" s="15">
        <v>-15000</v>
      </c>
      <c r="I71" s="15" t="s">
        <v>15</v>
      </c>
      <c r="J71" s="15" t="s">
        <v>16</v>
      </c>
      <c r="K71" s="15" t="s">
        <v>17</v>
      </c>
    </row>
    <row r="72" spans="1:11" x14ac:dyDescent="0.3">
      <c r="A72" s="15">
        <v>2023</v>
      </c>
      <c r="B72" s="15" t="s">
        <v>41</v>
      </c>
      <c r="C72" s="15">
        <v>1</v>
      </c>
      <c r="D72" s="16">
        <v>45291</v>
      </c>
      <c r="E72" s="16" t="str">
        <f t="shared" si="1"/>
        <v>31</v>
      </c>
      <c r="F72" s="16" t="s">
        <v>100</v>
      </c>
      <c r="G72" s="15" t="s">
        <v>10</v>
      </c>
      <c r="H72" s="15">
        <v>-12000</v>
      </c>
      <c r="I72" s="15" t="s">
        <v>18</v>
      </c>
      <c r="J72" s="15" t="s">
        <v>16</v>
      </c>
      <c r="K72" s="15" t="s">
        <v>17</v>
      </c>
    </row>
    <row r="73" spans="1:11" x14ac:dyDescent="0.3">
      <c r="A73" s="15">
        <v>2023</v>
      </c>
      <c r="B73" s="15" t="s">
        <v>41</v>
      </c>
      <c r="C73" s="15">
        <v>1</v>
      </c>
      <c r="D73" s="16">
        <v>45291</v>
      </c>
      <c r="E73" s="16" t="str">
        <f t="shared" si="1"/>
        <v>31</v>
      </c>
      <c r="F73" s="16" t="s">
        <v>100</v>
      </c>
      <c r="G73" s="15" t="s">
        <v>10</v>
      </c>
      <c r="H73" s="15">
        <v>-30000</v>
      </c>
      <c r="I73" s="15" t="s">
        <v>19</v>
      </c>
      <c r="J73" s="15" t="s">
        <v>16</v>
      </c>
      <c r="K73" s="15" t="s">
        <v>17</v>
      </c>
    </row>
    <row r="74" spans="1:11" x14ac:dyDescent="0.3">
      <c r="A74" s="15">
        <v>2023</v>
      </c>
      <c r="B74" s="15" t="s">
        <v>41</v>
      </c>
      <c r="C74" s="15">
        <v>1</v>
      </c>
      <c r="D74" s="16">
        <v>45291</v>
      </c>
      <c r="E74" s="16" t="str">
        <f t="shared" si="1"/>
        <v>31</v>
      </c>
      <c r="F74" s="16" t="s">
        <v>100</v>
      </c>
      <c r="G74" s="15" t="s">
        <v>10</v>
      </c>
      <c r="H74" s="15">
        <v>-32000</v>
      </c>
      <c r="I74" s="15" t="s">
        <v>20</v>
      </c>
      <c r="J74" s="15" t="s">
        <v>16</v>
      </c>
      <c r="K74" s="15" t="s">
        <v>17</v>
      </c>
    </row>
    <row r="75" spans="1:11" x14ac:dyDescent="0.3">
      <c r="A75" s="15">
        <v>2023</v>
      </c>
      <c r="B75" s="15" t="s">
        <v>41</v>
      </c>
      <c r="C75" s="15">
        <v>1</v>
      </c>
      <c r="D75" s="16">
        <v>45291</v>
      </c>
      <c r="E75" s="16" t="str">
        <f t="shared" si="1"/>
        <v>31</v>
      </c>
      <c r="F75" s="16" t="s">
        <v>100</v>
      </c>
      <c r="G75" s="15" t="s">
        <v>10</v>
      </c>
      <c r="H75" s="15">
        <v>-30000</v>
      </c>
      <c r="I75" s="15" t="s">
        <v>21</v>
      </c>
      <c r="J75" s="15" t="s">
        <v>16</v>
      </c>
      <c r="K75" s="15" t="s">
        <v>17</v>
      </c>
    </row>
    <row r="76" spans="1:11" x14ac:dyDescent="0.3">
      <c r="A76" s="15">
        <v>2023</v>
      </c>
      <c r="B76" s="15" t="s">
        <v>41</v>
      </c>
      <c r="C76" s="15">
        <v>1</v>
      </c>
      <c r="D76" s="16">
        <v>45291</v>
      </c>
      <c r="E76" s="16" t="str">
        <f t="shared" si="1"/>
        <v>31</v>
      </c>
      <c r="F76" s="16" t="s">
        <v>100</v>
      </c>
      <c r="G76" s="15" t="s">
        <v>10</v>
      </c>
      <c r="H76" s="15">
        <v>-2400</v>
      </c>
      <c r="I76" s="15" t="s">
        <v>22</v>
      </c>
      <c r="J76" s="15" t="s">
        <v>16</v>
      </c>
      <c r="K76" s="15" t="s">
        <v>17</v>
      </c>
    </row>
    <row r="77" spans="1:11" x14ac:dyDescent="0.3">
      <c r="A77" s="15">
        <v>2023</v>
      </c>
      <c r="B77" s="15" t="s">
        <v>9</v>
      </c>
      <c r="C77" s="15">
        <v>1</v>
      </c>
      <c r="D77" s="16">
        <v>44957</v>
      </c>
      <c r="E77" s="16" t="str">
        <f t="shared" si="1"/>
        <v>31</v>
      </c>
      <c r="F77" s="16" t="s">
        <v>98</v>
      </c>
      <c r="G77" s="15" t="s">
        <v>29</v>
      </c>
      <c r="H77" s="15">
        <v>-18000</v>
      </c>
      <c r="I77" s="15" t="s">
        <v>15</v>
      </c>
      <c r="J77" s="15" t="s">
        <v>16</v>
      </c>
      <c r="K77" s="15" t="s">
        <v>17</v>
      </c>
    </row>
    <row r="78" spans="1:11" x14ac:dyDescent="0.3">
      <c r="A78" s="15">
        <v>2023</v>
      </c>
      <c r="B78" s="15" t="s">
        <v>9</v>
      </c>
      <c r="C78" s="15">
        <v>1</v>
      </c>
      <c r="D78" s="16">
        <v>44957</v>
      </c>
      <c r="E78" s="16" t="str">
        <f t="shared" si="1"/>
        <v>31</v>
      </c>
      <c r="F78" s="16" t="s">
        <v>98</v>
      </c>
      <c r="G78" s="15" t="s">
        <v>29</v>
      </c>
      <c r="H78" s="15">
        <v>-54000</v>
      </c>
      <c r="I78" s="15" t="s">
        <v>18</v>
      </c>
      <c r="J78" s="15" t="s">
        <v>16</v>
      </c>
      <c r="K78" s="15" t="s">
        <v>17</v>
      </c>
    </row>
    <row r="79" spans="1:11" x14ac:dyDescent="0.3">
      <c r="A79" s="15">
        <v>2023</v>
      </c>
      <c r="B79" s="15" t="s">
        <v>9</v>
      </c>
      <c r="C79" s="15">
        <v>1</v>
      </c>
      <c r="D79" s="16">
        <v>44957</v>
      </c>
      <c r="E79" s="16" t="str">
        <f t="shared" si="1"/>
        <v>31</v>
      </c>
      <c r="F79" s="16" t="s">
        <v>98</v>
      </c>
      <c r="G79" s="15" t="s">
        <v>29</v>
      </c>
      <c r="H79" s="15">
        <v>-50000</v>
      </c>
      <c r="I79" s="15" t="s">
        <v>19</v>
      </c>
      <c r="J79" s="15" t="s">
        <v>16</v>
      </c>
      <c r="K79" s="15" t="s">
        <v>17</v>
      </c>
    </row>
    <row r="80" spans="1:11" x14ac:dyDescent="0.3">
      <c r="A80" s="15">
        <v>2023</v>
      </c>
      <c r="B80" s="15" t="s">
        <v>9</v>
      </c>
      <c r="C80" s="15">
        <v>1</v>
      </c>
      <c r="D80" s="16">
        <v>44957</v>
      </c>
      <c r="E80" s="16" t="str">
        <f t="shared" si="1"/>
        <v>31</v>
      </c>
      <c r="F80" s="16" t="s">
        <v>98</v>
      </c>
      <c r="G80" s="15" t="s">
        <v>29</v>
      </c>
      <c r="H80" s="15">
        <v>-60000</v>
      </c>
      <c r="I80" s="15" t="s">
        <v>20</v>
      </c>
      <c r="J80" s="15" t="s">
        <v>16</v>
      </c>
      <c r="K80" s="15" t="s">
        <v>17</v>
      </c>
    </row>
    <row r="81" spans="1:11" x14ac:dyDescent="0.3">
      <c r="A81" s="15">
        <v>2023</v>
      </c>
      <c r="B81" s="15" t="s">
        <v>9</v>
      </c>
      <c r="C81" s="15">
        <v>1</v>
      </c>
      <c r="D81" s="16">
        <v>44957</v>
      </c>
      <c r="E81" s="16" t="str">
        <f t="shared" si="1"/>
        <v>31</v>
      </c>
      <c r="F81" s="16" t="s">
        <v>98</v>
      </c>
      <c r="G81" s="15" t="s">
        <v>29</v>
      </c>
      <c r="H81" s="15">
        <v>-10000</v>
      </c>
      <c r="I81" s="15" t="s">
        <v>21</v>
      </c>
      <c r="J81" s="15" t="s">
        <v>16</v>
      </c>
      <c r="K81" s="15" t="s">
        <v>17</v>
      </c>
    </row>
    <row r="82" spans="1:11" x14ac:dyDescent="0.3">
      <c r="A82" s="15">
        <v>2023</v>
      </c>
      <c r="B82" s="15" t="s">
        <v>9</v>
      </c>
      <c r="C82" s="15">
        <v>1</v>
      </c>
      <c r="D82" s="16">
        <v>44957</v>
      </c>
      <c r="E82" s="16" t="str">
        <f t="shared" si="1"/>
        <v>31</v>
      </c>
      <c r="F82" s="16" t="s">
        <v>98</v>
      </c>
      <c r="G82" s="15" t="s">
        <v>29</v>
      </c>
      <c r="H82" s="15">
        <v>-14400</v>
      </c>
      <c r="I82" s="15" t="s">
        <v>22</v>
      </c>
      <c r="J82" s="15" t="s">
        <v>16</v>
      </c>
      <c r="K82" s="15" t="s">
        <v>17</v>
      </c>
    </row>
    <row r="83" spans="1:11" x14ac:dyDescent="0.3">
      <c r="A83" s="15">
        <v>2023</v>
      </c>
      <c r="B83" s="15" t="s">
        <v>31</v>
      </c>
      <c r="C83" s="15">
        <v>1</v>
      </c>
      <c r="D83" s="16">
        <v>44985</v>
      </c>
      <c r="E83" s="16" t="str">
        <f t="shared" si="1"/>
        <v>28</v>
      </c>
      <c r="F83" s="16" t="s">
        <v>98</v>
      </c>
      <c r="G83" s="15" t="s">
        <v>29</v>
      </c>
      <c r="H83" s="15">
        <v>-27000</v>
      </c>
      <c r="I83" s="15" t="s">
        <v>15</v>
      </c>
      <c r="J83" s="15" t="s">
        <v>16</v>
      </c>
      <c r="K83" s="15" t="s">
        <v>17</v>
      </c>
    </row>
    <row r="84" spans="1:11" x14ac:dyDescent="0.3">
      <c r="A84" s="15">
        <v>2023</v>
      </c>
      <c r="B84" s="15" t="s">
        <v>31</v>
      </c>
      <c r="C84" s="15">
        <v>1</v>
      </c>
      <c r="D84" s="16">
        <v>44985</v>
      </c>
      <c r="E84" s="16" t="str">
        <f t="shared" si="1"/>
        <v>28</v>
      </c>
      <c r="F84" s="16" t="s">
        <v>98</v>
      </c>
      <c r="G84" s="15" t="s">
        <v>29</v>
      </c>
      <c r="H84" s="15">
        <v>-54000</v>
      </c>
      <c r="I84" s="15" t="s">
        <v>18</v>
      </c>
      <c r="J84" s="15" t="s">
        <v>16</v>
      </c>
      <c r="K84" s="15" t="s">
        <v>17</v>
      </c>
    </row>
    <row r="85" spans="1:11" x14ac:dyDescent="0.3">
      <c r="A85" s="15">
        <v>2023</v>
      </c>
      <c r="B85" s="15" t="s">
        <v>31</v>
      </c>
      <c r="C85" s="15">
        <v>1</v>
      </c>
      <c r="D85" s="16">
        <v>44985</v>
      </c>
      <c r="E85" s="16" t="str">
        <f t="shared" si="1"/>
        <v>28</v>
      </c>
      <c r="F85" s="16" t="s">
        <v>98</v>
      </c>
      <c r="G85" s="15" t="s">
        <v>29</v>
      </c>
      <c r="H85" s="15">
        <v>-50000</v>
      </c>
      <c r="I85" s="15" t="s">
        <v>19</v>
      </c>
      <c r="J85" s="15" t="s">
        <v>16</v>
      </c>
      <c r="K85" s="15" t="s">
        <v>17</v>
      </c>
    </row>
    <row r="86" spans="1:11" x14ac:dyDescent="0.3">
      <c r="A86" s="15">
        <v>2023</v>
      </c>
      <c r="B86" s="15" t="s">
        <v>31</v>
      </c>
      <c r="C86" s="15">
        <v>1</v>
      </c>
      <c r="D86" s="16">
        <v>44985</v>
      </c>
      <c r="E86" s="16" t="str">
        <f t="shared" si="1"/>
        <v>28</v>
      </c>
      <c r="F86" s="16" t="s">
        <v>98</v>
      </c>
      <c r="G86" s="15" t="s">
        <v>29</v>
      </c>
      <c r="H86" s="15">
        <v>-60000</v>
      </c>
      <c r="I86" s="15" t="s">
        <v>20</v>
      </c>
      <c r="J86" s="15" t="s">
        <v>16</v>
      </c>
      <c r="K86" s="15" t="s">
        <v>17</v>
      </c>
    </row>
    <row r="87" spans="1:11" x14ac:dyDescent="0.3">
      <c r="A87" s="15">
        <v>2023</v>
      </c>
      <c r="B87" s="15" t="s">
        <v>31</v>
      </c>
      <c r="C87" s="15">
        <v>1</v>
      </c>
      <c r="D87" s="16">
        <v>44985</v>
      </c>
      <c r="E87" s="16" t="str">
        <f t="shared" si="1"/>
        <v>28</v>
      </c>
      <c r="F87" s="16" t="s">
        <v>98</v>
      </c>
      <c r="G87" s="15" t="s">
        <v>29</v>
      </c>
      <c r="H87" s="15">
        <v>-10000</v>
      </c>
      <c r="I87" s="15" t="s">
        <v>21</v>
      </c>
      <c r="J87" s="15" t="s">
        <v>16</v>
      </c>
      <c r="K87" s="15" t="s">
        <v>17</v>
      </c>
    </row>
    <row r="88" spans="1:11" x14ac:dyDescent="0.3">
      <c r="A88" s="15">
        <v>2023</v>
      </c>
      <c r="B88" s="15" t="s">
        <v>31</v>
      </c>
      <c r="C88" s="15">
        <v>1</v>
      </c>
      <c r="D88" s="16">
        <v>44985</v>
      </c>
      <c r="E88" s="16" t="str">
        <f t="shared" si="1"/>
        <v>28</v>
      </c>
      <c r="F88" s="16" t="s">
        <v>98</v>
      </c>
      <c r="G88" s="15" t="s">
        <v>29</v>
      </c>
      <c r="H88" s="15">
        <v>-9000</v>
      </c>
      <c r="I88" s="15" t="s">
        <v>22</v>
      </c>
      <c r="J88" s="15" t="s">
        <v>16</v>
      </c>
      <c r="K88" s="15" t="s">
        <v>17</v>
      </c>
    </row>
    <row r="89" spans="1:11" x14ac:dyDescent="0.3">
      <c r="A89" s="15">
        <v>2023</v>
      </c>
      <c r="B89" s="15" t="s">
        <v>32</v>
      </c>
      <c r="C89" s="15">
        <v>1</v>
      </c>
      <c r="D89" s="16">
        <v>45016</v>
      </c>
      <c r="E89" s="16" t="str">
        <f t="shared" si="1"/>
        <v>31</v>
      </c>
      <c r="F89" s="16" t="s">
        <v>99</v>
      </c>
      <c r="G89" s="15" t="s">
        <v>29</v>
      </c>
      <c r="H89" s="15">
        <v>-27000</v>
      </c>
      <c r="I89" s="15" t="s">
        <v>15</v>
      </c>
      <c r="J89" s="15" t="s">
        <v>16</v>
      </c>
      <c r="K89" s="15" t="s">
        <v>17</v>
      </c>
    </row>
    <row r="90" spans="1:11" x14ac:dyDescent="0.3">
      <c r="A90" s="15">
        <v>2023</v>
      </c>
      <c r="B90" s="15" t="s">
        <v>32</v>
      </c>
      <c r="C90" s="15">
        <v>1</v>
      </c>
      <c r="D90" s="16">
        <v>45016</v>
      </c>
      <c r="E90" s="16" t="str">
        <f t="shared" si="1"/>
        <v>31</v>
      </c>
      <c r="F90" s="16" t="s">
        <v>99</v>
      </c>
      <c r="G90" s="15" t="s">
        <v>29</v>
      </c>
      <c r="H90" s="15">
        <v>-54000</v>
      </c>
      <c r="I90" s="15" t="s">
        <v>18</v>
      </c>
      <c r="J90" s="15" t="s">
        <v>16</v>
      </c>
      <c r="K90" s="15" t="s">
        <v>17</v>
      </c>
    </row>
    <row r="91" spans="1:11" x14ac:dyDescent="0.3">
      <c r="A91" s="15">
        <v>2023</v>
      </c>
      <c r="B91" s="15" t="s">
        <v>32</v>
      </c>
      <c r="C91" s="15">
        <v>1</v>
      </c>
      <c r="D91" s="16">
        <v>45016</v>
      </c>
      <c r="E91" s="16" t="str">
        <f t="shared" si="1"/>
        <v>31</v>
      </c>
      <c r="F91" s="16" t="s">
        <v>99</v>
      </c>
      <c r="G91" s="15" t="s">
        <v>29</v>
      </c>
      <c r="H91" s="15">
        <v>-30000</v>
      </c>
      <c r="I91" s="15" t="s">
        <v>19</v>
      </c>
      <c r="J91" s="15" t="s">
        <v>16</v>
      </c>
      <c r="K91" s="15" t="s">
        <v>17</v>
      </c>
    </row>
    <row r="92" spans="1:11" x14ac:dyDescent="0.3">
      <c r="A92" s="15">
        <v>2023</v>
      </c>
      <c r="B92" s="15" t="s">
        <v>32</v>
      </c>
      <c r="C92" s="15">
        <v>1</v>
      </c>
      <c r="D92" s="16">
        <v>45016</v>
      </c>
      <c r="E92" s="16" t="str">
        <f t="shared" si="1"/>
        <v>31</v>
      </c>
      <c r="F92" s="16" t="s">
        <v>99</v>
      </c>
      <c r="G92" s="15" t="s">
        <v>29</v>
      </c>
      <c r="H92" s="15">
        <v>-60000</v>
      </c>
      <c r="I92" s="15" t="s">
        <v>20</v>
      </c>
      <c r="J92" s="15" t="s">
        <v>16</v>
      </c>
      <c r="K92" s="15" t="s">
        <v>17</v>
      </c>
    </row>
    <row r="93" spans="1:11" x14ac:dyDescent="0.3">
      <c r="A93" s="15">
        <v>2023</v>
      </c>
      <c r="B93" s="15" t="s">
        <v>32</v>
      </c>
      <c r="C93" s="15">
        <v>1</v>
      </c>
      <c r="D93" s="16">
        <v>45016</v>
      </c>
      <c r="E93" s="16" t="str">
        <f t="shared" si="1"/>
        <v>31</v>
      </c>
      <c r="F93" s="16" t="s">
        <v>99</v>
      </c>
      <c r="G93" s="15" t="s">
        <v>29</v>
      </c>
      <c r="H93" s="15">
        <v>-10000</v>
      </c>
      <c r="I93" s="15" t="s">
        <v>21</v>
      </c>
      <c r="J93" s="15" t="s">
        <v>16</v>
      </c>
      <c r="K93" s="15" t="s">
        <v>17</v>
      </c>
    </row>
    <row r="94" spans="1:11" x14ac:dyDescent="0.3">
      <c r="A94" s="15">
        <v>2023</v>
      </c>
      <c r="B94" s="15" t="s">
        <v>32</v>
      </c>
      <c r="C94" s="15">
        <v>1</v>
      </c>
      <c r="D94" s="16">
        <v>45016</v>
      </c>
      <c r="E94" s="16" t="str">
        <f t="shared" si="1"/>
        <v>31</v>
      </c>
      <c r="F94" s="16" t="s">
        <v>99</v>
      </c>
      <c r="G94" s="15" t="s">
        <v>29</v>
      </c>
      <c r="H94" s="15">
        <v>-5400</v>
      </c>
      <c r="I94" s="15" t="s">
        <v>22</v>
      </c>
      <c r="J94" s="15" t="s">
        <v>16</v>
      </c>
      <c r="K94" s="15" t="s">
        <v>17</v>
      </c>
    </row>
    <row r="95" spans="1:11" x14ac:dyDescent="0.3">
      <c r="A95" s="15">
        <v>2023</v>
      </c>
      <c r="B95" s="15" t="s">
        <v>33</v>
      </c>
      <c r="C95" s="15">
        <v>1</v>
      </c>
      <c r="D95" s="16">
        <v>45046</v>
      </c>
      <c r="E95" s="16" t="str">
        <f t="shared" si="1"/>
        <v>30</v>
      </c>
      <c r="F95" s="16" t="s">
        <v>100</v>
      </c>
      <c r="G95" s="15" t="s">
        <v>29</v>
      </c>
      <c r="H95" s="15">
        <v>-27000</v>
      </c>
      <c r="I95" s="15" t="s">
        <v>15</v>
      </c>
      <c r="J95" s="15" t="s">
        <v>16</v>
      </c>
      <c r="K95" s="15" t="s">
        <v>17</v>
      </c>
    </row>
    <row r="96" spans="1:11" x14ac:dyDescent="0.3">
      <c r="A96" s="15">
        <v>2023</v>
      </c>
      <c r="B96" s="15" t="s">
        <v>33</v>
      </c>
      <c r="C96" s="15">
        <v>1</v>
      </c>
      <c r="D96" s="16">
        <v>45046</v>
      </c>
      <c r="E96" s="16" t="str">
        <f t="shared" si="1"/>
        <v>30</v>
      </c>
      <c r="F96" s="16" t="s">
        <v>100</v>
      </c>
      <c r="G96" s="15" t="s">
        <v>29</v>
      </c>
      <c r="H96" s="15">
        <v>-54000</v>
      </c>
      <c r="I96" s="15" t="s">
        <v>18</v>
      </c>
      <c r="J96" s="15" t="s">
        <v>16</v>
      </c>
      <c r="K96" s="15" t="s">
        <v>17</v>
      </c>
    </row>
    <row r="97" spans="1:11" x14ac:dyDescent="0.3">
      <c r="A97" s="15">
        <v>2023</v>
      </c>
      <c r="B97" s="15" t="s">
        <v>33</v>
      </c>
      <c r="C97" s="15">
        <v>1</v>
      </c>
      <c r="D97" s="16">
        <v>45046</v>
      </c>
      <c r="E97" s="16" t="str">
        <f t="shared" si="1"/>
        <v>30</v>
      </c>
      <c r="F97" s="16" t="s">
        <v>100</v>
      </c>
      <c r="G97" s="15" t="s">
        <v>29</v>
      </c>
      <c r="H97" s="15">
        <v>-30000</v>
      </c>
      <c r="I97" s="15" t="s">
        <v>19</v>
      </c>
      <c r="J97" s="15" t="s">
        <v>16</v>
      </c>
      <c r="K97" s="15" t="s">
        <v>17</v>
      </c>
    </row>
    <row r="98" spans="1:11" x14ac:dyDescent="0.3">
      <c r="A98" s="15">
        <v>2023</v>
      </c>
      <c r="B98" s="15" t="s">
        <v>33</v>
      </c>
      <c r="C98" s="15">
        <v>1</v>
      </c>
      <c r="D98" s="16">
        <v>45046</v>
      </c>
      <c r="E98" s="16" t="str">
        <f t="shared" si="1"/>
        <v>30</v>
      </c>
      <c r="F98" s="16" t="s">
        <v>100</v>
      </c>
      <c r="G98" s="15" t="s">
        <v>29</v>
      </c>
      <c r="H98" s="15">
        <v>-60000</v>
      </c>
      <c r="I98" s="15" t="s">
        <v>20</v>
      </c>
      <c r="J98" s="15" t="s">
        <v>16</v>
      </c>
      <c r="K98" s="15" t="s">
        <v>17</v>
      </c>
    </row>
    <row r="99" spans="1:11" x14ac:dyDescent="0.3">
      <c r="A99" s="15">
        <v>2023</v>
      </c>
      <c r="B99" s="15" t="s">
        <v>33</v>
      </c>
      <c r="C99" s="15">
        <v>1</v>
      </c>
      <c r="D99" s="16">
        <v>45046</v>
      </c>
      <c r="E99" s="16" t="str">
        <f t="shared" si="1"/>
        <v>30</v>
      </c>
      <c r="F99" s="16" t="s">
        <v>100</v>
      </c>
      <c r="G99" s="15" t="s">
        <v>29</v>
      </c>
      <c r="H99" s="15">
        <v>-10000</v>
      </c>
      <c r="I99" s="15" t="s">
        <v>21</v>
      </c>
      <c r="J99" s="15" t="s">
        <v>16</v>
      </c>
      <c r="K99" s="15" t="s">
        <v>17</v>
      </c>
    </row>
    <row r="100" spans="1:11" x14ac:dyDescent="0.3">
      <c r="A100" s="15">
        <v>2023</v>
      </c>
      <c r="B100" s="15" t="s">
        <v>33</v>
      </c>
      <c r="C100" s="15">
        <v>1</v>
      </c>
      <c r="D100" s="16">
        <v>45046</v>
      </c>
      <c r="E100" s="16" t="str">
        <f t="shared" si="1"/>
        <v>30</v>
      </c>
      <c r="F100" s="16" t="s">
        <v>100</v>
      </c>
      <c r="G100" s="15" t="s">
        <v>29</v>
      </c>
      <c r="H100" s="15">
        <v>-5400</v>
      </c>
      <c r="I100" s="15" t="s">
        <v>22</v>
      </c>
      <c r="J100" s="15" t="s">
        <v>16</v>
      </c>
      <c r="K100" s="15" t="s">
        <v>17</v>
      </c>
    </row>
    <row r="101" spans="1:11" x14ac:dyDescent="0.3">
      <c r="A101" s="15">
        <v>2023</v>
      </c>
      <c r="B101" s="15" t="s">
        <v>34</v>
      </c>
      <c r="C101" s="15">
        <v>1</v>
      </c>
      <c r="D101" s="16">
        <v>45077</v>
      </c>
      <c r="E101" s="16" t="str">
        <f t="shared" si="1"/>
        <v>31</v>
      </c>
      <c r="F101" s="16" t="s">
        <v>101</v>
      </c>
      <c r="G101" s="15" t="s">
        <v>29</v>
      </c>
      <c r="H101" s="15">
        <v>-27000</v>
      </c>
      <c r="I101" s="15" t="s">
        <v>15</v>
      </c>
      <c r="J101" s="15" t="s">
        <v>16</v>
      </c>
      <c r="K101" s="15" t="s">
        <v>17</v>
      </c>
    </row>
    <row r="102" spans="1:11" x14ac:dyDescent="0.3">
      <c r="A102" s="15">
        <v>2023</v>
      </c>
      <c r="B102" s="15" t="s">
        <v>34</v>
      </c>
      <c r="C102" s="15">
        <v>1</v>
      </c>
      <c r="D102" s="16">
        <v>45077</v>
      </c>
      <c r="E102" s="16" t="str">
        <f t="shared" si="1"/>
        <v>31</v>
      </c>
      <c r="F102" s="16" t="s">
        <v>101</v>
      </c>
      <c r="G102" s="15" t="s">
        <v>29</v>
      </c>
      <c r="H102" s="15">
        <v>-68400</v>
      </c>
      <c r="I102" s="15" t="s">
        <v>18</v>
      </c>
      <c r="J102" s="15" t="s">
        <v>16</v>
      </c>
      <c r="K102" s="15" t="s">
        <v>17</v>
      </c>
    </row>
    <row r="103" spans="1:11" x14ac:dyDescent="0.3">
      <c r="A103" s="15">
        <v>2023</v>
      </c>
      <c r="B103" s="15" t="s">
        <v>34</v>
      </c>
      <c r="C103" s="15">
        <v>1</v>
      </c>
      <c r="D103" s="16">
        <v>45077</v>
      </c>
      <c r="E103" s="16" t="str">
        <f t="shared" si="1"/>
        <v>31</v>
      </c>
      <c r="F103" s="16" t="s">
        <v>101</v>
      </c>
      <c r="G103" s="15" t="s">
        <v>29</v>
      </c>
      <c r="H103" s="15">
        <v>-50000</v>
      </c>
      <c r="I103" s="15" t="s">
        <v>19</v>
      </c>
      <c r="J103" s="15" t="s">
        <v>16</v>
      </c>
      <c r="K103" s="15" t="s">
        <v>17</v>
      </c>
    </row>
    <row r="104" spans="1:11" x14ac:dyDescent="0.3">
      <c r="A104" s="15">
        <v>2023</v>
      </c>
      <c r="B104" s="15" t="s">
        <v>34</v>
      </c>
      <c r="C104" s="15">
        <v>1</v>
      </c>
      <c r="D104" s="16">
        <v>45077</v>
      </c>
      <c r="E104" s="16" t="str">
        <f t="shared" si="1"/>
        <v>31</v>
      </c>
      <c r="F104" s="16" t="s">
        <v>101</v>
      </c>
      <c r="G104" s="15" t="s">
        <v>29</v>
      </c>
      <c r="H104" s="15">
        <v>-60000</v>
      </c>
      <c r="I104" s="15" t="s">
        <v>20</v>
      </c>
      <c r="J104" s="15" t="s">
        <v>16</v>
      </c>
      <c r="K104" s="15" t="s">
        <v>17</v>
      </c>
    </row>
    <row r="105" spans="1:11" x14ac:dyDescent="0.3">
      <c r="A105" s="15">
        <v>2023</v>
      </c>
      <c r="B105" s="15" t="s">
        <v>34</v>
      </c>
      <c r="C105" s="15">
        <v>1</v>
      </c>
      <c r="D105" s="16">
        <v>45077</v>
      </c>
      <c r="E105" s="16" t="str">
        <f t="shared" si="1"/>
        <v>31</v>
      </c>
      <c r="F105" s="16" t="s">
        <v>101</v>
      </c>
      <c r="G105" s="15" t="s">
        <v>29</v>
      </c>
      <c r="H105" s="15">
        <v>-10000</v>
      </c>
      <c r="I105" s="15" t="s">
        <v>21</v>
      </c>
      <c r="J105" s="15" t="s">
        <v>16</v>
      </c>
      <c r="K105" s="15" t="s">
        <v>17</v>
      </c>
    </row>
    <row r="106" spans="1:11" x14ac:dyDescent="0.3">
      <c r="A106" s="15">
        <v>2023</v>
      </c>
      <c r="B106" s="15" t="s">
        <v>34</v>
      </c>
      <c r="C106" s="15">
        <v>1</v>
      </c>
      <c r="D106" s="16">
        <v>45077</v>
      </c>
      <c r="E106" s="16" t="str">
        <f t="shared" si="1"/>
        <v>31</v>
      </c>
      <c r="F106" s="16" t="s">
        <v>101</v>
      </c>
      <c r="G106" s="15" t="s">
        <v>29</v>
      </c>
      <c r="H106" s="15">
        <v>-7200</v>
      </c>
      <c r="I106" s="15" t="s">
        <v>22</v>
      </c>
      <c r="J106" s="15" t="s">
        <v>16</v>
      </c>
      <c r="K106" s="15" t="s">
        <v>17</v>
      </c>
    </row>
    <row r="107" spans="1:11" x14ac:dyDescent="0.3">
      <c r="A107" s="15">
        <v>2023</v>
      </c>
      <c r="B107" s="15" t="s">
        <v>35</v>
      </c>
      <c r="C107" s="15">
        <v>1</v>
      </c>
      <c r="D107" s="16">
        <v>45107</v>
      </c>
      <c r="E107" s="16" t="str">
        <f t="shared" si="1"/>
        <v>30</v>
      </c>
      <c r="F107" s="16" t="s">
        <v>99</v>
      </c>
      <c r="G107" s="15" t="s">
        <v>29</v>
      </c>
      <c r="H107" s="15">
        <v>-27000</v>
      </c>
      <c r="I107" s="15" t="s">
        <v>15</v>
      </c>
      <c r="J107" s="15" t="s">
        <v>16</v>
      </c>
      <c r="K107" s="15" t="s">
        <v>17</v>
      </c>
    </row>
    <row r="108" spans="1:11" x14ac:dyDescent="0.3">
      <c r="A108" s="15">
        <v>2023</v>
      </c>
      <c r="B108" s="15" t="s">
        <v>35</v>
      </c>
      <c r="C108" s="15">
        <v>1</v>
      </c>
      <c r="D108" s="16">
        <v>45107</v>
      </c>
      <c r="E108" s="16" t="str">
        <f t="shared" si="1"/>
        <v>30</v>
      </c>
      <c r="F108" s="16" t="s">
        <v>99</v>
      </c>
      <c r="G108" s="15" t="s">
        <v>29</v>
      </c>
      <c r="H108" s="15">
        <v>-68400</v>
      </c>
      <c r="I108" s="15" t="s">
        <v>18</v>
      </c>
      <c r="J108" s="15" t="s">
        <v>16</v>
      </c>
      <c r="K108" s="15" t="s">
        <v>17</v>
      </c>
    </row>
    <row r="109" spans="1:11" x14ac:dyDescent="0.3">
      <c r="A109" s="15">
        <v>2023</v>
      </c>
      <c r="B109" s="15" t="s">
        <v>35</v>
      </c>
      <c r="C109" s="15">
        <v>1</v>
      </c>
      <c r="D109" s="16">
        <v>45107</v>
      </c>
      <c r="E109" s="16" t="str">
        <f t="shared" si="1"/>
        <v>30</v>
      </c>
      <c r="F109" s="16" t="s">
        <v>99</v>
      </c>
      <c r="G109" s="15" t="s">
        <v>29</v>
      </c>
      <c r="H109" s="15">
        <v>-50000</v>
      </c>
      <c r="I109" s="15" t="s">
        <v>19</v>
      </c>
      <c r="J109" s="15" t="s">
        <v>16</v>
      </c>
      <c r="K109" s="15" t="s">
        <v>17</v>
      </c>
    </row>
    <row r="110" spans="1:11" x14ac:dyDescent="0.3">
      <c r="A110" s="15">
        <v>2023</v>
      </c>
      <c r="B110" s="15" t="s">
        <v>35</v>
      </c>
      <c r="C110" s="15">
        <v>1</v>
      </c>
      <c r="D110" s="16">
        <v>45107</v>
      </c>
      <c r="E110" s="16" t="str">
        <f t="shared" si="1"/>
        <v>30</v>
      </c>
      <c r="F110" s="16" t="s">
        <v>99</v>
      </c>
      <c r="G110" s="15" t="s">
        <v>29</v>
      </c>
      <c r="H110" s="15">
        <v>-60000</v>
      </c>
      <c r="I110" s="15" t="s">
        <v>20</v>
      </c>
      <c r="J110" s="15" t="s">
        <v>16</v>
      </c>
      <c r="K110" s="15" t="s">
        <v>17</v>
      </c>
    </row>
    <row r="111" spans="1:11" x14ac:dyDescent="0.3">
      <c r="A111" s="15">
        <v>2023</v>
      </c>
      <c r="B111" s="15" t="s">
        <v>35</v>
      </c>
      <c r="C111" s="15">
        <v>1</v>
      </c>
      <c r="D111" s="16">
        <v>45107</v>
      </c>
      <c r="E111" s="16" t="str">
        <f t="shared" si="1"/>
        <v>30</v>
      </c>
      <c r="F111" s="16" t="s">
        <v>99</v>
      </c>
      <c r="G111" s="15" t="s">
        <v>29</v>
      </c>
      <c r="H111" s="15">
        <v>-10000</v>
      </c>
      <c r="I111" s="15" t="s">
        <v>21</v>
      </c>
      <c r="J111" s="15" t="s">
        <v>16</v>
      </c>
      <c r="K111" s="15" t="s">
        <v>17</v>
      </c>
    </row>
    <row r="112" spans="1:11" x14ac:dyDescent="0.3">
      <c r="A112" s="15">
        <v>2023</v>
      </c>
      <c r="B112" s="15" t="s">
        <v>35</v>
      </c>
      <c r="C112" s="15">
        <v>1</v>
      </c>
      <c r="D112" s="16">
        <v>45107</v>
      </c>
      <c r="E112" s="16" t="str">
        <f t="shared" si="1"/>
        <v>30</v>
      </c>
      <c r="F112" s="16" t="s">
        <v>99</v>
      </c>
      <c r="G112" s="15" t="s">
        <v>29</v>
      </c>
      <c r="H112" s="15">
        <v>-5400</v>
      </c>
      <c r="I112" s="15" t="s">
        <v>22</v>
      </c>
      <c r="J112" s="15" t="s">
        <v>16</v>
      </c>
      <c r="K112" s="15" t="s">
        <v>17</v>
      </c>
    </row>
    <row r="113" spans="1:11" x14ac:dyDescent="0.3">
      <c r="A113" s="15">
        <v>2023</v>
      </c>
      <c r="B113" s="15" t="s">
        <v>36</v>
      </c>
      <c r="C113" s="15">
        <v>1</v>
      </c>
      <c r="D113" s="16">
        <v>45138</v>
      </c>
      <c r="E113" s="16" t="str">
        <f t="shared" si="1"/>
        <v>31</v>
      </c>
      <c r="F113" s="16" t="s">
        <v>102</v>
      </c>
      <c r="G113" s="15" t="s">
        <v>29</v>
      </c>
      <c r="H113" s="15">
        <v>-27000</v>
      </c>
      <c r="I113" s="15" t="s">
        <v>15</v>
      </c>
      <c r="J113" s="15" t="s">
        <v>16</v>
      </c>
      <c r="K113" s="15" t="s">
        <v>17</v>
      </c>
    </row>
    <row r="114" spans="1:11" x14ac:dyDescent="0.3">
      <c r="A114" s="15">
        <v>2023</v>
      </c>
      <c r="B114" s="15" t="s">
        <v>36</v>
      </c>
      <c r="C114" s="15">
        <v>1</v>
      </c>
      <c r="D114" s="16">
        <v>45138</v>
      </c>
      <c r="E114" s="16" t="str">
        <f t="shared" si="1"/>
        <v>31</v>
      </c>
      <c r="F114" s="16" t="s">
        <v>102</v>
      </c>
      <c r="G114" s="15" t="s">
        <v>29</v>
      </c>
      <c r="H114" s="15">
        <v>-68400</v>
      </c>
      <c r="I114" s="15" t="s">
        <v>18</v>
      </c>
      <c r="J114" s="15" t="s">
        <v>16</v>
      </c>
      <c r="K114" s="15" t="s">
        <v>17</v>
      </c>
    </row>
    <row r="115" spans="1:11" x14ac:dyDescent="0.3">
      <c r="A115" s="15">
        <v>2023</v>
      </c>
      <c r="B115" s="15" t="s">
        <v>36</v>
      </c>
      <c r="C115" s="15">
        <v>1</v>
      </c>
      <c r="D115" s="16">
        <v>45138</v>
      </c>
      <c r="E115" s="16" t="str">
        <f t="shared" si="1"/>
        <v>31</v>
      </c>
      <c r="F115" s="16" t="s">
        <v>102</v>
      </c>
      <c r="G115" s="15" t="s">
        <v>29</v>
      </c>
      <c r="H115" s="15">
        <v>-40000</v>
      </c>
      <c r="I115" s="15" t="s">
        <v>19</v>
      </c>
      <c r="J115" s="15" t="s">
        <v>16</v>
      </c>
      <c r="K115" s="15" t="s">
        <v>17</v>
      </c>
    </row>
    <row r="116" spans="1:11" x14ac:dyDescent="0.3">
      <c r="A116" s="15">
        <v>2023</v>
      </c>
      <c r="B116" s="15" t="s">
        <v>36</v>
      </c>
      <c r="C116" s="15">
        <v>1</v>
      </c>
      <c r="D116" s="16">
        <v>45138</v>
      </c>
      <c r="E116" s="16" t="str">
        <f t="shared" si="1"/>
        <v>31</v>
      </c>
      <c r="F116" s="16" t="s">
        <v>102</v>
      </c>
      <c r="G116" s="15" t="s">
        <v>29</v>
      </c>
      <c r="H116" s="15">
        <v>-60000</v>
      </c>
      <c r="I116" s="15" t="s">
        <v>20</v>
      </c>
      <c r="J116" s="15" t="s">
        <v>16</v>
      </c>
      <c r="K116" s="15" t="s">
        <v>17</v>
      </c>
    </row>
    <row r="117" spans="1:11" x14ac:dyDescent="0.3">
      <c r="A117" s="15">
        <v>2023</v>
      </c>
      <c r="B117" s="15" t="s">
        <v>36</v>
      </c>
      <c r="C117" s="15">
        <v>1</v>
      </c>
      <c r="D117" s="16">
        <v>45138</v>
      </c>
      <c r="E117" s="16" t="str">
        <f t="shared" si="1"/>
        <v>31</v>
      </c>
      <c r="F117" s="16" t="s">
        <v>102</v>
      </c>
      <c r="G117" s="15" t="s">
        <v>29</v>
      </c>
      <c r="H117" s="15">
        <v>-10000</v>
      </c>
      <c r="I117" s="15" t="s">
        <v>21</v>
      </c>
      <c r="J117" s="15" t="s">
        <v>16</v>
      </c>
      <c r="K117" s="15" t="s">
        <v>17</v>
      </c>
    </row>
    <row r="118" spans="1:11" x14ac:dyDescent="0.3">
      <c r="A118" s="15">
        <v>2023</v>
      </c>
      <c r="B118" s="15" t="s">
        <v>36</v>
      </c>
      <c r="C118" s="15">
        <v>1</v>
      </c>
      <c r="D118" s="16">
        <v>45138</v>
      </c>
      <c r="E118" s="16" t="str">
        <f t="shared" si="1"/>
        <v>31</v>
      </c>
      <c r="F118" s="16" t="s">
        <v>102</v>
      </c>
      <c r="G118" s="15" t="s">
        <v>29</v>
      </c>
      <c r="H118" s="15">
        <v>-3600</v>
      </c>
      <c r="I118" s="15" t="s">
        <v>22</v>
      </c>
      <c r="J118" s="15" t="s">
        <v>16</v>
      </c>
      <c r="K118" s="15" t="s">
        <v>17</v>
      </c>
    </row>
    <row r="119" spans="1:11" x14ac:dyDescent="0.3">
      <c r="A119" s="15">
        <v>2023</v>
      </c>
      <c r="B119" s="15" t="s">
        <v>37</v>
      </c>
      <c r="C119" s="15">
        <v>1</v>
      </c>
      <c r="D119" s="16">
        <v>45169</v>
      </c>
      <c r="E119" s="16" t="str">
        <f t="shared" si="1"/>
        <v>31</v>
      </c>
      <c r="F119" s="16" t="s">
        <v>103</v>
      </c>
      <c r="G119" s="15" t="s">
        <v>29</v>
      </c>
      <c r="H119" s="15">
        <v>-36000</v>
      </c>
      <c r="I119" s="15" t="s">
        <v>15</v>
      </c>
      <c r="J119" s="15" t="s">
        <v>16</v>
      </c>
      <c r="K119" s="15" t="s">
        <v>17</v>
      </c>
    </row>
    <row r="120" spans="1:11" x14ac:dyDescent="0.3">
      <c r="A120" s="15">
        <v>2023</v>
      </c>
      <c r="B120" s="15" t="s">
        <v>37</v>
      </c>
      <c r="C120" s="15">
        <v>1</v>
      </c>
      <c r="D120" s="16">
        <v>45169</v>
      </c>
      <c r="E120" s="16" t="str">
        <f t="shared" si="1"/>
        <v>31</v>
      </c>
      <c r="F120" s="16" t="s">
        <v>103</v>
      </c>
      <c r="G120" s="15" t="s">
        <v>29</v>
      </c>
      <c r="H120" s="15">
        <v>-68400</v>
      </c>
      <c r="I120" s="15" t="s">
        <v>18</v>
      </c>
      <c r="J120" s="15" t="s">
        <v>16</v>
      </c>
      <c r="K120" s="15" t="s">
        <v>17</v>
      </c>
    </row>
    <row r="121" spans="1:11" x14ac:dyDescent="0.3">
      <c r="A121" s="15">
        <v>2023</v>
      </c>
      <c r="B121" s="15" t="s">
        <v>37</v>
      </c>
      <c r="C121" s="15">
        <v>1</v>
      </c>
      <c r="D121" s="16">
        <v>45169</v>
      </c>
      <c r="E121" s="16" t="str">
        <f t="shared" si="1"/>
        <v>31</v>
      </c>
      <c r="F121" s="16" t="s">
        <v>103</v>
      </c>
      <c r="G121" s="15" t="s">
        <v>29</v>
      </c>
      <c r="H121" s="15">
        <v>-20000</v>
      </c>
      <c r="I121" s="15" t="s">
        <v>19</v>
      </c>
      <c r="J121" s="15" t="s">
        <v>16</v>
      </c>
      <c r="K121" s="15" t="s">
        <v>17</v>
      </c>
    </row>
    <row r="122" spans="1:11" x14ac:dyDescent="0.3">
      <c r="A122" s="15">
        <v>2023</v>
      </c>
      <c r="B122" s="15" t="s">
        <v>37</v>
      </c>
      <c r="C122" s="15">
        <v>1</v>
      </c>
      <c r="D122" s="16">
        <v>45169</v>
      </c>
      <c r="E122" s="16" t="str">
        <f t="shared" si="1"/>
        <v>31</v>
      </c>
      <c r="F122" s="16" t="s">
        <v>103</v>
      </c>
      <c r="G122" s="15" t="s">
        <v>29</v>
      </c>
      <c r="H122" s="15">
        <v>-55000</v>
      </c>
      <c r="I122" s="15" t="s">
        <v>20</v>
      </c>
      <c r="J122" s="15" t="s">
        <v>16</v>
      </c>
      <c r="K122" s="15" t="s">
        <v>17</v>
      </c>
    </row>
    <row r="123" spans="1:11" x14ac:dyDescent="0.3">
      <c r="A123" s="15">
        <v>2023</v>
      </c>
      <c r="B123" s="15" t="s">
        <v>37</v>
      </c>
      <c r="C123" s="15">
        <v>1</v>
      </c>
      <c r="D123" s="16">
        <v>45169</v>
      </c>
      <c r="E123" s="16" t="str">
        <f t="shared" si="1"/>
        <v>31</v>
      </c>
      <c r="F123" s="16" t="s">
        <v>103</v>
      </c>
      <c r="G123" s="15" t="s">
        <v>29</v>
      </c>
      <c r="H123" s="15">
        <v>-10000</v>
      </c>
      <c r="I123" s="15" t="s">
        <v>21</v>
      </c>
      <c r="J123" s="15" t="s">
        <v>16</v>
      </c>
      <c r="K123" s="15" t="s">
        <v>17</v>
      </c>
    </row>
    <row r="124" spans="1:11" x14ac:dyDescent="0.3">
      <c r="A124" s="15">
        <v>2023</v>
      </c>
      <c r="B124" s="15" t="s">
        <v>37</v>
      </c>
      <c r="C124" s="15">
        <v>1</v>
      </c>
      <c r="D124" s="16">
        <v>45169</v>
      </c>
      <c r="E124" s="16" t="str">
        <f t="shared" si="1"/>
        <v>31</v>
      </c>
      <c r="F124" s="16" t="s">
        <v>103</v>
      </c>
      <c r="G124" s="15" t="s">
        <v>29</v>
      </c>
      <c r="H124" s="15">
        <v>-3600</v>
      </c>
      <c r="I124" s="15" t="s">
        <v>22</v>
      </c>
      <c r="J124" s="15" t="s">
        <v>16</v>
      </c>
      <c r="K124" s="15" t="s">
        <v>17</v>
      </c>
    </row>
    <row r="125" spans="1:11" x14ac:dyDescent="0.3">
      <c r="A125" s="15">
        <v>2023</v>
      </c>
      <c r="B125" s="15" t="s">
        <v>38</v>
      </c>
      <c r="C125" s="15">
        <v>1</v>
      </c>
      <c r="D125" s="16">
        <v>45199</v>
      </c>
      <c r="E125" s="16" t="str">
        <f t="shared" si="1"/>
        <v>30</v>
      </c>
      <c r="F125" s="16" t="s">
        <v>104</v>
      </c>
      <c r="G125" s="15" t="s">
        <v>29</v>
      </c>
      <c r="H125" s="15">
        <v>-36000</v>
      </c>
      <c r="I125" s="15" t="s">
        <v>15</v>
      </c>
      <c r="J125" s="15" t="s">
        <v>16</v>
      </c>
      <c r="K125" s="15" t="s">
        <v>17</v>
      </c>
    </row>
    <row r="126" spans="1:11" x14ac:dyDescent="0.3">
      <c r="A126" s="15">
        <v>2023</v>
      </c>
      <c r="B126" s="15" t="s">
        <v>38</v>
      </c>
      <c r="C126" s="15">
        <v>1</v>
      </c>
      <c r="D126" s="16">
        <v>45199</v>
      </c>
      <c r="E126" s="16" t="str">
        <f t="shared" si="1"/>
        <v>30</v>
      </c>
      <c r="F126" s="16" t="s">
        <v>104</v>
      </c>
      <c r="G126" s="15" t="s">
        <v>29</v>
      </c>
      <c r="H126" s="15">
        <v>-68400</v>
      </c>
      <c r="I126" s="15" t="s">
        <v>18</v>
      </c>
      <c r="J126" s="15" t="s">
        <v>16</v>
      </c>
      <c r="K126" s="15" t="s">
        <v>17</v>
      </c>
    </row>
    <row r="127" spans="1:11" x14ac:dyDescent="0.3">
      <c r="A127" s="15">
        <v>2023</v>
      </c>
      <c r="B127" s="15" t="s">
        <v>38</v>
      </c>
      <c r="C127" s="15">
        <v>1</v>
      </c>
      <c r="D127" s="16">
        <v>45199</v>
      </c>
      <c r="E127" s="16" t="str">
        <f t="shared" si="1"/>
        <v>30</v>
      </c>
      <c r="F127" s="16" t="s">
        <v>104</v>
      </c>
      <c r="G127" s="15" t="s">
        <v>29</v>
      </c>
      <c r="H127" s="15">
        <v>-20000</v>
      </c>
      <c r="I127" s="15" t="s">
        <v>19</v>
      </c>
      <c r="J127" s="15" t="s">
        <v>16</v>
      </c>
      <c r="K127" s="15" t="s">
        <v>17</v>
      </c>
    </row>
    <row r="128" spans="1:11" x14ac:dyDescent="0.3">
      <c r="A128" s="15">
        <v>2023</v>
      </c>
      <c r="B128" s="15" t="s">
        <v>38</v>
      </c>
      <c r="C128" s="15">
        <v>1</v>
      </c>
      <c r="D128" s="16">
        <v>45199</v>
      </c>
      <c r="E128" s="16" t="str">
        <f t="shared" si="1"/>
        <v>30</v>
      </c>
      <c r="F128" s="16" t="s">
        <v>104</v>
      </c>
      <c r="G128" s="15" t="s">
        <v>29</v>
      </c>
      <c r="H128" s="15">
        <v>-70000</v>
      </c>
      <c r="I128" s="15" t="s">
        <v>20</v>
      </c>
      <c r="J128" s="15" t="s">
        <v>16</v>
      </c>
      <c r="K128" s="15" t="s">
        <v>17</v>
      </c>
    </row>
    <row r="129" spans="1:11" x14ac:dyDescent="0.3">
      <c r="A129" s="15">
        <v>2023</v>
      </c>
      <c r="B129" s="15" t="s">
        <v>38</v>
      </c>
      <c r="C129" s="15">
        <v>1</v>
      </c>
      <c r="D129" s="16">
        <v>45199</v>
      </c>
      <c r="E129" s="16" t="str">
        <f t="shared" si="1"/>
        <v>30</v>
      </c>
      <c r="F129" s="16" t="s">
        <v>104</v>
      </c>
      <c r="G129" s="15" t="s">
        <v>29</v>
      </c>
      <c r="H129" s="15">
        <v>-10000</v>
      </c>
      <c r="I129" s="15" t="s">
        <v>21</v>
      </c>
      <c r="J129" s="15" t="s">
        <v>16</v>
      </c>
      <c r="K129" s="15" t="s">
        <v>17</v>
      </c>
    </row>
    <row r="130" spans="1:11" x14ac:dyDescent="0.3">
      <c r="A130" s="15">
        <v>2023</v>
      </c>
      <c r="B130" s="15" t="s">
        <v>38</v>
      </c>
      <c r="C130" s="15">
        <v>1</v>
      </c>
      <c r="D130" s="16">
        <v>45199</v>
      </c>
      <c r="E130" s="16" t="str">
        <f t="shared" si="1"/>
        <v>30</v>
      </c>
      <c r="F130" s="16" t="s">
        <v>104</v>
      </c>
      <c r="G130" s="15" t="s">
        <v>29</v>
      </c>
      <c r="H130" s="15">
        <v>-5400</v>
      </c>
      <c r="I130" s="15" t="s">
        <v>22</v>
      </c>
      <c r="J130" s="15" t="s">
        <v>16</v>
      </c>
      <c r="K130" s="15" t="s">
        <v>17</v>
      </c>
    </row>
    <row r="131" spans="1:11" x14ac:dyDescent="0.3">
      <c r="A131" s="15">
        <v>2023</v>
      </c>
      <c r="B131" s="15" t="s">
        <v>39</v>
      </c>
      <c r="C131" s="15">
        <v>1</v>
      </c>
      <c r="D131" s="16">
        <v>45230</v>
      </c>
      <c r="E131" s="16" t="str">
        <f t="shared" si="1"/>
        <v>31</v>
      </c>
      <c r="F131" s="16" t="s">
        <v>98</v>
      </c>
      <c r="G131" s="15" t="s">
        <v>29</v>
      </c>
      <c r="H131" s="15">
        <v>-36000</v>
      </c>
      <c r="I131" s="15" t="s">
        <v>15</v>
      </c>
      <c r="J131" s="15" t="s">
        <v>16</v>
      </c>
      <c r="K131" s="15" t="s">
        <v>17</v>
      </c>
    </row>
    <row r="132" spans="1:11" x14ac:dyDescent="0.3">
      <c r="A132" s="15">
        <v>2023</v>
      </c>
      <c r="B132" s="15" t="s">
        <v>39</v>
      </c>
      <c r="C132" s="15">
        <v>1</v>
      </c>
      <c r="D132" s="16">
        <v>45230</v>
      </c>
      <c r="E132" s="16" t="str">
        <f t="shared" si="1"/>
        <v>31</v>
      </c>
      <c r="F132" s="16" t="s">
        <v>98</v>
      </c>
      <c r="G132" s="15" t="s">
        <v>29</v>
      </c>
      <c r="H132" s="15">
        <v>-72000</v>
      </c>
      <c r="I132" s="15" t="s">
        <v>18</v>
      </c>
      <c r="J132" s="15" t="s">
        <v>16</v>
      </c>
      <c r="K132" s="15" t="s">
        <v>17</v>
      </c>
    </row>
    <row r="133" spans="1:11" x14ac:dyDescent="0.3">
      <c r="A133" s="15">
        <v>2023</v>
      </c>
      <c r="B133" s="15" t="s">
        <v>39</v>
      </c>
      <c r="C133" s="15">
        <v>1</v>
      </c>
      <c r="D133" s="16">
        <v>45230</v>
      </c>
      <c r="E133" s="16" t="str">
        <f t="shared" si="1"/>
        <v>31</v>
      </c>
      <c r="F133" s="16" t="s">
        <v>98</v>
      </c>
      <c r="G133" s="15" t="s">
        <v>29</v>
      </c>
      <c r="H133" s="15">
        <v>-20000</v>
      </c>
      <c r="I133" s="15" t="s">
        <v>19</v>
      </c>
      <c r="J133" s="15" t="s">
        <v>16</v>
      </c>
      <c r="K133" s="15" t="s">
        <v>17</v>
      </c>
    </row>
    <row r="134" spans="1:11" x14ac:dyDescent="0.3">
      <c r="A134" s="15">
        <v>2023</v>
      </c>
      <c r="B134" s="15" t="s">
        <v>39</v>
      </c>
      <c r="C134" s="15">
        <v>1</v>
      </c>
      <c r="D134" s="16">
        <v>45230</v>
      </c>
      <c r="E134" s="16" t="str">
        <f t="shared" ref="E134:E197" si="2">TEXT(D134,"DD")</f>
        <v>31</v>
      </c>
      <c r="F134" s="16" t="s">
        <v>98</v>
      </c>
      <c r="G134" s="15" t="s">
        <v>29</v>
      </c>
      <c r="H134" s="15">
        <v>-70000</v>
      </c>
      <c r="I134" s="15" t="s">
        <v>20</v>
      </c>
      <c r="J134" s="15" t="s">
        <v>16</v>
      </c>
      <c r="K134" s="15" t="s">
        <v>17</v>
      </c>
    </row>
    <row r="135" spans="1:11" x14ac:dyDescent="0.3">
      <c r="A135" s="15">
        <v>2023</v>
      </c>
      <c r="B135" s="15" t="s">
        <v>39</v>
      </c>
      <c r="C135" s="15">
        <v>1</v>
      </c>
      <c r="D135" s="16">
        <v>45230</v>
      </c>
      <c r="E135" s="16" t="str">
        <f t="shared" si="2"/>
        <v>31</v>
      </c>
      <c r="F135" s="16" t="s">
        <v>98</v>
      </c>
      <c r="G135" s="15" t="s">
        <v>29</v>
      </c>
      <c r="H135" s="15">
        <v>-10000</v>
      </c>
      <c r="I135" s="15" t="s">
        <v>21</v>
      </c>
      <c r="J135" s="15" t="s">
        <v>16</v>
      </c>
      <c r="K135" s="15" t="s">
        <v>17</v>
      </c>
    </row>
    <row r="136" spans="1:11" x14ac:dyDescent="0.3">
      <c r="A136" s="15">
        <v>2023</v>
      </c>
      <c r="B136" s="15" t="s">
        <v>39</v>
      </c>
      <c r="C136" s="15">
        <v>1</v>
      </c>
      <c r="D136" s="16">
        <v>45230</v>
      </c>
      <c r="E136" s="16" t="str">
        <f t="shared" si="2"/>
        <v>31</v>
      </c>
      <c r="F136" s="16" t="s">
        <v>98</v>
      </c>
      <c r="G136" s="15" t="s">
        <v>29</v>
      </c>
      <c r="H136" s="15">
        <v>-3600</v>
      </c>
      <c r="I136" s="15" t="s">
        <v>22</v>
      </c>
      <c r="J136" s="15" t="s">
        <v>16</v>
      </c>
      <c r="K136" s="15" t="s">
        <v>17</v>
      </c>
    </row>
    <row r="137" spans="1:11" x14ac:dyDescent="0.3">
      <c r="A137" s="15">
        <v>2023</v>
      </c>
      <c r="B137" s="15" t="s">
        <v>40</v>
      </c>
      <c r="C137" s="15">
        <v>1</v>
      </c>
      <c r="D137" s="16">
        <v>45260</v>
      </c>
      <c r="E137" s="16" t="str">
        <f t="shared" si="2"/>
        <v>30</v>
      </c>
      <c r="F137" s="16" t="s">
        <v>103</v>
      </c>
      <c r="G137" s="15" t="s">
        <v>29</v>
      </c>
      <c r="H137" s="15">
        <v>-36000</v>
      </c>
      <c r="I137" s="15" t="s">
        <v>15</v>
      </c>
      <c r="J137" s="15" t="s">
        <v>16</v>
      </c>
      <c r="K137" s="15" t="s">
        <v>17</v>
      </c>
    </row>
    <row r="138" spans="1:11" x14ac:dyDescent="0.3">
      <c r="A138" s="15">
        <v>2023</v>
      </c>
      <c r="B138" s="15" t="s">
        <v>40</v>
      </c>
      <c r="C138" s="15">
        <v>1</v>
      </c>
      <c r="D138" s="16">
        <v>45260</v>
      </c>
      <c r="E138" s="16" t="str">
        <f t="shared" si="2"/>
        <v>30</v>
      </c>
      <c r="F138" s="16" t="s">
        <v>103</v>
      </c>
      <c r="G138" s="15" t="s">
        <v>29</v>
      </c>
      <c r="H138" s="15">
        <v>-72000</v>
      </c>
      <c r="I138" s="15" t="s">
        <v>18</v>
      </c>
      <c r="J138" s="15" t="s">
        <v>16</v>
      </c>
      <c r="K138" s="15" t="s">
        <v>17</v>
      </c>
    </row>
    <row r="139" spans="1:11" x14ac:dyDescent="0.3">
      <c r="A139" s="15">
        <v>2023</v>
      </c>
      <c r="B139" s="15" t="s">
        <v>40</v>
      </c>
      <c r="C139" s="15">
        <v>1</v>
      </c>
      <c r="D139" s="16">
        <v>45260</v>
      </c>
      <c r="E139" s="16" t="str">
        <f t="shared" si="2"/>
        <v>30</v>
      </c>
      <c r="F139" s="16" t="s">
        <v>103</v>
      </c>
      <c r="G139" s="15" t="s">
        <v>29</v>
      </c>
      <c r="H139" s="15">
        <v>-30000</v>
      </c>
      <c r="I139" s="15" t="s">
        <v>19</v>
      </c>
      <c r="J139" s="15" t="s">
        <v>16</v>
      </c>
      <c r="K139" s="15" t="s">
        <v>17</v>
      </c>
    </row>
    <row r="140" spans="1:11" x14ac:dyDescent="0.3">
      <c r="A140" s="15">
        <v>2023</v>
      </c>
      <c r="B140" s="15" t="s">
        <v>40</v>
      </c>
      <c r="C140" s="15">
        <v>1</v>
      </c>
      <c r="D140" s="16">
        <v>45260</v>
      </c>
      <c r="E140" s="16" t="str">
        <f t="shared" si="2"/>
        <v>30</v>
      </c>
      <c r="F140" s="16" t="s">
        <v>103</v>
      </c>
      <c r="G140" s="15" t="s">
        <v>29</v>
      </c>
      <c r="H140" s="15">
        <v>-70000</v>
      </c>
      <c r="I140" s="15" t="s">
        <v>20</v>
      </c>
      <c r="J140" s="15" t="s">
        <v>16</v>
      </c>
      <c r="K140" s="15" t="s">
        <v>17</v>
      </c>
    </row>
    <row r="141" spans="1:11" x14ac:dyDescent="0.3">
      <c r="A141" s="15">
        <v>2023</v>
      </c>
      <c r="B141" s="15" t="s">
        <v>40</v>
      </c>
      <c r="C141" s="15">
        <v>1</v>
      </c>
      <c r="D141" s="16">
        <v>45260</v>
      </c>
      <c r="E141" s="16" t="str">
        <f t="shared" si="2"/>
        <v>30</v>
      </c>
      <c r="F141" s="16" t="s">
        <v>103</v>
      </c>
      <c r="G141" s="15" t="s">
        <v>29</v>
      </c>
      <c r="H141" s="15">
        <v>-10000</v>
      </c>
      <c r="I141" s="15" t="s">
        <v>21</v>
      </c>
      <c r="J141" s="15" t="s">
        <v>16</v>
      </c>
      <c r="K141" s="15" t="s">
        <v>17</v>
      </c>
    </row>
    <row r="142" spans="1:11" x14ac:dyDescent="0.3">
      <c r="A142" s="15">
        <v>2023</v>
      </c>
      <c r="B142" s="15" t="s">
        <v>40</v>
      </c>
      <c r="C142" s="15">
        <v>1</v>
      </c>
      <c r="D142" s="16">
        <v>45260</v>
      </c>
      <c r="E142" s="16" t="str">
        <f t="shared" si="2"/>
        <v>30</v>
      </c>
      <c r="F142" s="16" t="s">
        <v>103</v>
      </c>
      <c r="G142" s="15" t="s">
        <v>29</v>
      </c>
      <c r="H142" s="15">
        <v>-7200</v>
      </c>
      <c r="I142" s="15" t="s">
        <v>22</v>
      </c>
      <c r="J142" s="15" t="s">
        <v>16</v>
      </c>
      <c r="K142" s="15" t="s">
        <v>17</v>
      </c>
    </row>
    <row r="143" spans="1:11" x14ac:dyDescent="0.3">
      <c r="A143" s="15">
        <v>2023</v>
      </c>
      <c r="B143" s="15" t="s">
        <v>41</v>
      </c>
      <c r="C143" s="15">
        <v>1</v>
      </c>
      <c r="D143" s="16">
        <v>45291</v>
      </c>
      <c r="E143" s="16" t="str">
        <f t="shared" si="2"/>
        <v>31</v>
      </c>
      <c r="F143" s="16" t="s">
        <v>100</v>
      </c>
      <c r="G143" s="15" t="s">
        <v>29</v>
      </c>
      <c r="H143" s="15">
        <v>-36000</v>
      </c>
      <c r="I143" s="15" t="s">
        <v>15</v>
      </c>
      <c r="J143" s="15" t="s">
        <v>16</v>
      </c>
      <c r="K143" s="15" t="s">
        <v>17</v>
      </c>
    </row>
    <row r="144" spans="1:11" x14ac:dyDescent="0.3">
      <c r="A144" s="15">
        <v>2023</v>
      </c>
      <c r="B144" s="15" t="s">
        <v>41</v>
      </c>
      <c r="C144" s="15">
        <v>1</v>
      </c>
      <c r="D144" s="16">
        <v>45291</v>
      </c>
      <c r="E144" s="16" t="str">
        <f t="shared" si="2"/>
        <v>31</v>
      </c>
      <c r="F144" s="16" t="s">
        <v>100</v>
      </c>
      <c r="G144" s="15" t="s">
        <v>29</v>
      </c>
      <c r="H144" s="15">
        <v>-72000</v>
      </c>
      <c r="I144" s="15" t="s">
        <v>18</v>
      </c>
      <c r="J144" s="15" t="s">
        <v>16</v>
      </c>
      <c r="K144" s="15" t="s">
        <v>17</v>
      </c>
    </row>
    <row r="145" spans="1:11" x14ac:dyDescent="0.3">
      <c r="A145" s="15">
        <v>2023</v>
      </c>
      <c r="B145" s="15" t="s">
        <v>41</v>
      </c>
      <c r="C145" s="15">
        <v>1</v>
      </c>
      <c r="D145" s="16">
        <v>45291</v>
      </c>
      <c r="E145" s="16" t="str">
        <f t="shared" si="2"/>
        <v>31</v>
      </c>
      <c r="F145" s="16" t="s">
        <v>100</v>
      </c>
      <c r="G145" s="15" t="s">
        <v>29</v>
      </c>
      <c r="H145" s="15">
        <v>-50000</v>
      </c>
      <c r="I145" s="15" t="s">
        <v>19</v>
      </c>
      <c r="J145" s="15" t="s">
        <v>16</v>
      </c>
      <c r="K145" s="15" t="s">
        <v>17</v>
      </c>
    </row>
    <row r="146" spans="1:11" x14ac:dyDescent="0.3">
      <c r="A146" s="15">
        <v>2023</v>
      </c>
      <c r="B146" s="15" t="s">
        <v>41</v>
      </c>
      <c r="C146" s="15">
        <v>1</v>
      </c>
      <c r="D146" s="16">
        <v>45291</v>
      </c>
      <c r="E146" s="16" t="str">
        <f t="shared" si="2"/>
        <v>31</v>
      </c>
      <c r="F146" s="16" t="s">
        <v>100</v>
      </c>
      <c r="G146" s="15" t="s">
        <v>29</v>
      </c>
      <c r="H146" s="15">
        <v>-70000</v>
      </c>
      <c r="I146" s="15" t="s">
        <v>20</v>
      </c>
      <c r="J146" s="15" t="s">
        <v>16</v>
      </c>
      <c r="K146" s="15" t="s">
        <v>17</v>
      </c>
    </row>
    <row r="147" spans="1:11" x14ac:dyDescent="0.3">
      <c r="A147" s="15">
        <v>2023</v>
      </c>
      <c r="B147" s="15" t="s">
        <v>41</v>
      </c>
      <c r="C147" s="15">
        <v>1</v>
      </c>
      <c r="D147" s="16">
        <v>45291</v>
      </c>
      <c r="E147" s="16" t="str">
        <f t="shared" si="2"/>
        <v>31</v>
      </c>
      <c r="F147" s="16" t="s">
        <v>100</v>
      </c>
      <c r="G147" s="15" t="s">
        <v>29</v>
      </c>
      <c r="H147" s="15">
        <v>-10000</v>
      </c>
      <c r="I147" s="15" t="s">
        <v>21</v>
      </c>
      <c r="J147" s="15" t="s">
        <v>16</v>
      </c>
      <c r="K147" s="15" t="s">
        <v>17</v>
      </c>
    </row>
    <row r="148" spans="1:11" x14ac:dyDescent="0.3">
      <c r="A148" s="15">
        <v>2023</v>
      </c>
      <c r="B148" s="15" t="s">
        <v>41</v>
      </c>
      <c r="C148" s="15">
        <v>1</v>
      </c>
      <c r="D148" s="16">
        <v>45291</v>
      </c>
      <c r="E148" s="16" t="str">
        <f t="shared" si="2"/>
        <v>31</v>
      </c>
      <c r="F148" s="16" t="s">
        <v>100</v>
      </c>
      <c r="G148" s="15" t="s">
        <v>29</v>
      </c>
      <c r="H148" s="15">
        <v>-14400</v>
      </c>
      <c r="I148" s="15" t="s">
        <v>22</v>
      </c>
      <c r="J148" s="15" t="s">
        <v>16</v>
      </c>
      <c r="K148" s="15" t="s">
        <v>17</v>
      </c>
    </row>
    <row r="149" spans="1:11" x14ac:dyDescent="0.3">
      <c r="A149" s="15">
        <v>2023</v>
      </c>
      <c r="B149" s="15" t="s">
        <v>9</v>
      </c>
      <c r="C149" s="15">
        <v>1</v>
      </c>
      <c r="D149" s="16">
        <v>44957</v>
      </c>
      <c r="E149" s="16" t="str">
        <f t="shared" si="2"/>
        <v>31</v>
      </c>
      <c r="F149" s="16" t="s">
        <v>98</v>
      </c>
      <c r="G149" s="15" t="s">
        <v>30</v>
      </c>
      <c r="H149" s="15">
        <v>-15000</v>
      </c>
      <c r="I149" s="15" t="s">
        <v>15</v>
      </c>
      <c r="J149" s="15" t="s">
        <v>16</v>
      </c>
      <c r="K149" s="15" t="s">
        <v>17</v>
      </c>
    </row>
    <row r="150" spans="1:11" x14ac:dyDescent="0.3">
      <c r="A150" s="15">
        <v>2023</v>
      </c>
      <c r="B150" s="15" t="s">
        <v>9</v>
      </c>
      <c r="C150" s="15">
        <v>1</v>
      </c>
      <c r="D150" s="16">
        <v>44957</v>
      </c>
      <c r="E150" s="16" t="str">
        <f t="shared" si="2"/>
        <v>31</v>
      </c>
      <c r="F150" s="16" t="s">
        <v>98</v>
      </c>
      <c r="G150" s="15" t="s">
        <v>30</v>
      </c>
      <c r="H150" s="15">
        <v>-30000</v>
      </c>
      <c r="I150" s="15" t="s">
        <v>18</v>
      </c>
      <c r="J150" s="15" t="s">
        <v>16</v>
      </c>
      <c r="K150" s="15" t="s">
        <v>17</v>
      </c>
    </row>
    <row r="151" spans="1:11" x14ac:dyDescent="0.3">
      <c r="A151" s="15">
        <v>2023</v>
      </c>
      <c r="B151" s="15" t="s">
        <v>9</v>
      </c>
      <c r="C151" s="15">
        <v>1</v>
      </c>
      <c r="D151" s="16">
        <v>44957</v>
      </c>
      <c r="E151" s="16" t="str">
        <f t="shared" si="2"/>
        <v>31</v>
      </c>
      <c r="F151" s="16" t="s">
        <v>98</v>
      </c>
      <c r="G151" s="15" t="s">
        <v>30</v>
      </c>
      <c r="H151" s="15">
        <v>-40000</v>
      </c>
      <c r="I151" s="15" t="s">
        <v>19</v>
      </c>
      <c r="J151" s="15" t="s">
        <v>16</v>
      </c>
      <c r="K151" s="15" t="s">
        <v>17</v>
      </c>
    </row>
    <row r="152" spans="1:11" x14ac:dyDescent="0.3">
      <c r="A152" s="15">
        <v>2023</v>
      </c>
      <c r="B152" s="15" t="s">
        <v>9</v>
      </c>
      <c r="C152" s="15">
        <v>1</v>
      </c>
      <c r="D152" s="16">
        <v>44957</v>
      </c>
      <c r="E152" s="16" t="str">
        <f t="shared" si="2"/>
        <v>31</v>
      </c>
      <c r="F152" s="16" t="s">
        <v>98</v>
      </c>
      <c r="G152" s="15" t="s">
        <v>30</v>
      </c>
      <c r="H152" s="15">
        <v>-52000</v>
      </c>
      <c r="I152" s="15" t="s">
        <v>20</v>
      </c>
      <c r="J152" s="15" t="s">
        <v>16</v>
      </c>
      <c r="K152" s="15" t="s">
        <v>17</v>
      </c>
    </row>
    <row r="153" spans="1:11" x14ac:dyDescent="0.3">
      <c r="A153" s="15">
        <v>2023</v>
      </c>
      <c r="B153" s="15" t="s">
        <v>9</v>
      </c>
      <c r="C153" s="15">
        <v>1</v>
      </c>
      <c r="D153" s="16">
        <v>44957</v>
      </c>
      <c r="E153" s="16" t="str">
        <f t="shared" si="2"/>
        <v>31</v>
      </c>
      <c r="F153" s="16" t="s">
        <v>98</v>
      </c>
      <c r="G153" s="15" t="s">
        <v>30</v>
      </c>
      <c r="H153" s="15">
        <v>-5000</v>
      </c>
      <c r="I153" s="15" t="s">
        <v>21</v>
      </c>
      <c r="J153" s="15" t="s">
        <v>16</v>
      </c>
      <c r="K153" s="15" t="s">
        <v>17</v>
      </c>
    </row>
    <row r="154" spans="1:11" x14ac:dyDescent="0.3">
      <c r="A154" s="15">
        <v>2023</v>
      </c>
      <c r="B154" s="15" t="s">
        <v>9</v>
      </c>
      <c r="C154" s="15">
        <v>1</v>
      </c>
      <c r="D154" s="16">
        <v>44957</v>
      </c>
      <c r="E154" s="16" t="str">
        <f t="shared" si="2"/>
        <v>31</v>
      </c>
      <c r="F154" s="16" t="s">
        <v>98</v>
      </c>
      <c r="G154" s="15" t="s">
        <v>30</v>
      </c>
      <c r="H154" s="15">
        <v>-5000</v>
      </c>
      <c r="I154" s="15" t="s">
        <v>22</v>
      </c>
      <c r="J154" s="15" t="s">
        <v>16</v>
      </c>
      <c r="K154" s="15" t="s">
        <v>17</v>
      </c>
    </row>
    <row r="155" spans="1:11" x14ac:dyDescent="0.3">
      <c r="A155" s="15">
        <v>2023</v>
      </c>
      <c r="B155" s="15" t="s">
        <v>31</v>
      </c>
      <c r="C155" s="15">
        <v>1</v>
      </c>
      <c r="D155" s="16">
        <v>44985</v>
      </c>
      <c r="E155" s="16" t="str">
        <f t="shared" si="2"/>
        <v>28</v>
      </c>
      <c r="F155" s="16" t="s">
        <v>98</v>
      </c>
      <c r="G155" s="15" t="s">
        <v>30</v>
      </c>
      <c r="H155" s="15">
        <v>-15000</v>
      </c>
      <c r="I155" s="15" t="s">
        <v>15</v>
      </c>
      <c r="J155" s="15" t="s">
        <v>16</v>
      </c>
      <c r="K155" s="15" t="s">
        <v>17</v>
      </c>
    </row>
    <row r="156" spans="1:11" x14ac:dyDescent="0.3">
      <c r="A156" s="15">
        <v>2023</v>
      </c>
      <c r="B156" s="15" t="s">
        <v>31</v>
      </c>
      <c r="C156" s="15">
        <v>1</v>
      </c>
      <c r="D156" s="16">
        <v>44985</v>
      </c>
      <c r="E156" s="16" t="str">
        <f t="shared" si="2"/>
        <v>28</v>
      </c>
      <c r="F156" s="16" t="s">
        <v>98</v>
      </c>
      <c r="G156" s="15" t="s">
        <v>30</v>
      </c>
      <c r="H156" s="15">
        <v>-30000</v>
      </c>
      <c r="I156" s="15" t="s">
        <v>18</v>
      </c>
      <c r="J156" s="15" t="s">
        <v>16</v>
      </c>
      <c r="K156" s="15" t="s">
        <v>17</v>
      </c>
    </row>
    <row r="157" spans="1:11" x14ac:dyDescent="0.3">
      <c r="A157" s="15">
        <v>2023</v>
      </c>
      <c r="B157" s="15" t="s">
        <v>31</v>
      </c>
      <c r="C157" s="15">
        <v>1</v>
      </c>
      <c r="D157" s="16">
        <v>44985</v>
      </c>
      <c r="E157" s="16" t="str">
        <f t="shared" si="2"/>
        <v>28</v>
      </c>
      <c r="F157" s="16" t="s">
        <v>98</v>
      </c>
      <c r="G157" s="15" t="s">
        <v>30</v>
      </c>
      <c r="H157" s="15">
        <v>-40000</v>
      </c>
      <c r="I157" s="15" t="s">
        <v>19</v>
      </c>
      <c r="J157" s="15" t="s">
        <v>16</v>
      </c>
      <c r="K157" s="15" t="s">
        <v>17</v>
      </c>
    </row>
    <row r="158" spans="1:11" x14ac:dyDescent="0.3">
      <c r="A158" s="15">
        <v>2023</v>
      </c>
      <c r="B158" s="15" t="s">
        <v>31</v>
      </c>
      <c r="C158" s="15">
        <v>1</v>
      </c>
      <c r="D158" s="16">
        <v>44985</v>
      </c>
      <c r="E158" s="16" t="str">
        <f t="shared" si="2"/>
        <v>28</v>
      </c>
      <c r="F158" s="16" t="s">
        <v>98</v>
      </c>
      <c r="G158" s="15" t="s">
        <v>30</v>
      </c>
      <c r="H158" s="15">
        <v>-52000</v>
      </c>
      <c r="I158" s="15" t="s">
        <v>20</v>
      </c>
      <c r="J158" s="15" t="s">
        <v>16</v>
      </c>
      <c r="K158" s="15" t="s">
        <v>17</v>
      </c>
    </row>
    <row r="159" spans="1:11" x14ac:dyDescent="0.3">
      <c r="A159" s="15">
        <v>2023</v>
      </c>
      <c r="B159" s="15" t="s">
        <v>31</v>
      </c>
      <c r="C159" s="15">
        <v>1</v>
      </c>
      <c r="D159" s="16">
        <v>44985</v>
      </c>
      <c r="E159" s="16" t="str">
        <f t="shared" si="2"/>
        <v>28</v>
      </c>
      <c r="F159" s="16" t="s">
        <v>98</v>
      </c>
      <c r="G159" s="15" t="s">
        <v>30</v>
      </c>
      <c r="H159" s="15">
        <v>-5000</v>
      </c>
      <c r="I159" s="15" t="s">
        <v>21</v>
      </c>
      <c r="J159" s="15" t="s">
        <v>16</v>
      </c>
      <c r="K159" s="15" t="s">
        <v>17</v>
      </c>
    </row>
    <row r="160" spans="1:11" x14ac:dyDescent="0.3">
      <c r="A160" s="15">
        <v>2023</v>
      </c>
      <c r="B160" s="15" t="s">
        <v>31</v>
      </c>
      <c r="C160" s="15">
        <v>1</v>
      </c>
      <c r="D160" s="16">
        <v>44985</v>
      </c>
      <c r="E160" s="16" t="str">
        <f t="shared" si="2"/>
        <v>28</v>
      </c>
      <c r="F160" s="16" t="s">
        <v>98</v>
      </c>
      <c r="G160" s="15" t="s">
        <v>30</v>
      </c>
      <c r="H160" s="15">
        <v>-5000</v>
      </c>
      <c r="I160" s="15" t="s">
        <v>22</v>
      </c>
      <c r="J160" s="15" t="s">
        <v>16</v>
      </c>
      <c r="K160" s="15" t="s">
        <v>17</v>
      </c>
    </row>
    <row r="161" spans="1:11" x14ac:dyDescent="0.3">
      <c r="A161" s="15">
        <v>2023</v>
      </c>
      <c r="B161" s="15" t="s">
        <v>32</v>
      </c>
      <c r="C161" s="15">
        <v>1</v>
      </c>
      <c r="D161" s="16">
        <v>45016</v>
      </c>
      <c r="E161" s="16" t="str">
        <f t="shared" si="2"/>
        <v>31</v>
      </c>
      <c r="F161" s="16" t="s">
        <v>99</v>
      </c>
      <c r="G161" s="15" t="s">
        <v>30</v>
      </c>
      <c r="H161" s="15">
        <v>-15000</v>
      </c>
      <c r="I161" s="15" t="s">
        <v>15</v>
      </c>
      <c r="J161" s="15" t="s">
        <v>16</v>
      </c>
      <c r="K161" s="15" t="s">
        <v>17</v>
      </c>
    </row>
    <row r="162" spans="1:11" x14ac:dyDescent="0.3">
      <c r="A162" s="15">
        <v>2023</v>
      </c>
      <c r="B162" s="15" t="s">
        <v>32</v>
      </c>
      <c r="C162" s="15">
        <v>1</v>
      </c>
      <c r="D162" s="16">
        <v>45016</v>
      </c>
      <c r="E162" s="16" t="str">
        <f t="shared" si="2"/>
        <v>31</v>
      </c>
      <c r="F162" s="16" t="s">
        <v>99</v>
      </c>
      <c r="G162" s="15" t="s">
        <v>30</v>
      </c>
      <c r="H162" s="15">
        <v>-30000</v>
      </c>
      <c r="I162" s="15" t="s">
        <v>18</v>
      </c>
      <c r="J162" s="15" t="s">
        <v>16</v>
      </c>
      <c r="K162" s="15" t="s">
        <v>17</v>
      </c>
    </row>
    <row r="163" spans="1:11" x14ac:dyDescent="0.3">
      <c r="A163" s="15">
        <v>2023</v>
      </c>
      <c r="B163" s="15" t="s">
        <v>32</v>
      </c>
      <c r="C163" s="15">
        <v>1</v>
      </c>
      <c r="D163" s="16">
        <v>45016</v>
      </c>
      <c r="E163" s="16" t="str">
        <f t="shared" si="2"/>
        <v>31</v>
      </c>
      <c r="F163" s="16" t="s">
        <v>99</v>
      </c>
      <c r="G163" s="15" t="s">
        <v>30</v>
      </c>
      <c r="H163" s="15">
        <v>-20000</v>
      </c>
      <c r="I163" s="15" t="s">
        <v>19</v>
      </c>
      <c r="J163" s="15" t="s">
        <v>16</v>
      </c>
      <c r="K163" s="15" t="s">
        <v>17</v>
      </c>
    </row>
    <row r="164" spans="1:11" x14ac:dyDescent="0.3">
      <c r="A164" s="15">
        <v>2023</v>
      </c>
      <c r="B164" s="15" t="s">
        <v>32</v>
      </c>
      <c r="C164" s="15">
        <v>1</v>
      </c>
      <c r="D164" s="16">
        <v>45016</v>
      </c>
      <c r="E164" s="16" t="str">
        <f t="shared" si="2"/>
        <v>31</v>
      </c>
      <c r="F164" s="16" t="s">
        <v>99</v>
      </c>
      <c r="G164" s="15" t="s">
        <v>30</v>
      </c>
      <c r="H164" s="15">
        <v>-52000</v>
      </c>
      <c r="I164" s="15" t="s">
        <v>20</v>
      </c>
      <c r="J164" s="15" t="s">
        <v>16</v>
      </c>
      <c r="K164" s="15" t="s">
        <v>17</v>
      </c>
    </row>
    <row r="165" spans="1:11" x14ac:dyDescent="0.3">
      <c r="A165" s="15">
        <v>2023</v>
      </c>
      <c r="B165" s="15" t="s">
        <v>32</v>
      </c>
      <c r="C165" s="15">
        <v>1</v>
      </c>
      <c r="D165" s="16">
        <v>45016</v>
      </c>
      <c r="E165" s="16" t="str">
        <f t="shared" si="2"/>
        <v>31</v>
      </c>
      <c r="F165" s="16" t="s">
        <v>99</v>
      </c>
      <c r="G165" s="15" t="s">
        <v>30</v>
      </c>
      <c r="H165" s="15">
        <v>-5000</v>
      </c>
      <c r="I165" s="15" t="s">
        <v>21</v>
      </c>
      <c r="J165" s="15" t="s">
        <v>16</v>
      </c>
      <c r="K165" s="15" t="s">
        <v>17</v>
      </c>
    </row>
    <row r="166" spans="1:11" x14ac:dyDescent="0.3">
      <c r="A166" s="15">
        <v>2023</v>
      </c>
      <c r="B166" s="15" t="s">
        <v>32</v>
      </c>
      <c r="C166" s="15">
        <v>1</v>
      </c>
      <c r="D166" s="16">
        <v>45016</v>
      </c>
      <c r="E166" s="16" t="str">
        <f t="shared" si="2"/>
        <v>31</v>
      </c>
      <c r="F166" s="16" t="s">
        <v>99</v>
      </c>
      <c r="G166" s="15" t="s">
        <v>30</v>
      </c>
      <c r="H166" s="15">
        <v>-3000</v>
      </c>
      <c r="I166" s="15" t="s">
        <v>22</v>
      </c>
      <c r="J166" s="15" t="s">
        <v>16</v>
      </c>
      <c r="K166" s="15" t="s">
        <v>17</v>
      </c>
    </row>
    <row r="167" spans="1:11" x14ac:dyDescent="0.3">
      <c r="A167" s="15">
        <v>2023</v>
      </c>
      <c r="B167" s="15" t="s">
        <v>33</v>
      </c>
      <c r="C167" s="15">
        <v>1</v>
      </c>
      <c r="D167" s="16">
        <v>45046</v>
      </c>
      <c r="E167" s="16" t="str">
        <f t="shared" si="2"/>
        <v>30</v>
      </c>
      <c r="F167" s="16" t="s">
        <v>100</v>
      </c>
      <c r="G167" s="15" t="s">
        <v>30</v>
      </c>
      <c r="H167" s="15">
        <v>-15000</v>
      </c>
      <c r="I167" s="15" t="s">
        <v>15</v>
      </c>
      <c r="J167" s="15" t="s">
        <v>16</v>
      </c>
      <c r="K167" s="15" t="s">
        <v>17</v>
      </c>
    </row>
    <row r="168" spans="1:11" x14ac:dyDescent="0.3">
      <c r="A168" s="15">
        <v>2023</v>
      </c>
      <c r="B168" s="15" t="s">
        <v>33</v>
      </c>
      <c r="C168" s="15">
        <v>1</v>
      </c>
      <c r="D168" s="16">
        <v>45046</v>
      </c>
      <c r="E168" s="16" t="str">
        <f t="shared" si="2"/>
        <v>30</v>
      </c>
      <c r="F168" s="16" t="s">
        <v>100</v>
      </c>
      <c r="G168" s="15" t="s">
        <v>30</v>
      </c>
      <c r="H168" s="15">
        <v>-30000</v>
      </c>
      <c r="I168" s="15" t="s">
        <v>18</v>
      </c>
      <c r="J168" s="15" t="s">
        <v>16</v>
      </c>
      <c r="K168" s="15" t="s">
        <v>17</v>
      </c>
    </row>
    <row r="169" spans="1:11" x14ac:dyDescent="0.3">
      <c r="A169" s="15">
        <v>2023</v>
      </c>
      <c r="B169" s="15" t="s">
        <v>33</v>
      </c>
      <c r="C169" s="15">
        <v>1</v>
      </c>
      <c r="D169" s="16">
        <v>45046</v>
      </c>
      <c r="E169" s="16" t="str">
        <f t="shared" si="2"/>
        <v>30</v>
      </c>
      <c r="F169" s="16" t="s">
        <v>100</v>
      </c>
      <c r="G169" s="15" t="s">
        <v>30</v>
      </c>
      <c r="H169" s="15">
        <v>-20000</v>
      </c>
      <c r="I169" s="15" t="s">
        <v>19</v>
      </c>
      <c r="J169" s="15" t="s">
        <v>16</v>
      </c>
      <c r="K169" s="15" t="s">
        <v>17</v>
      </c>
    </row>
    <row r="170" spans="1:11" x14ac:dyDescent="0.3">
      <c r="A170" s="15">
        <v>2023</v>
      </c>
      <c r="B170" s="15" t="s">
        <v>33</v>
      </c>
      <c r="C170" s="15">
        <v>1</v>
      </c>
      <c r="D170" s="16">
        <v>45046</v>
      </c>
      <c r="E170" s="16" t="str">
        <f t="shared" si="2"/>
        <v>30</v>
      </c>
      <c r="F170" s="16" t="s">
        <v>100</v>
      </c>
      <c r="G170" s="15" t="s">
        <v>30</v>
      </c>
      <c r="H170" s="15">
        <v>-52000</v>
      </c>
      <c r="I170" s="15" t="s">
        <v>20</v>
      </c>
      <c r="J170" s="15" t="s">
        <v>16</v>
      </c>
      <c r="K170" s="15" t="s">
        <v>17</v>
      </c>
    </row>
    <row r="171" spans="1:11" x14ac:dyDescent="0.3">
      <c r="A171" s="15">
        <v>2023</v>
      </c>
      <c r="B171" s="15" t="s">
        <v>33</v>
      </c>
      <c r="C171" s="15">
        <v>1</v>
      </c>
      <c r="D171" s="16">
        <v>45046</v>
      </c>
      <c r="E171" s="16" t="str">
        <f t="shared" si="2"/>
        <v>30</v>
      </c>
      <c r="F171" s="16" t="s">
        <v>100</v>
      </c>
      <c r="G171" s="15" t="s">
        <v>30</v>
      </c>
      <c r="H171" s="15">
        <v>-5000</v>
      </c>
      <c r="I171" s="15" t="s">
        <v>21</v>
      </c>
      <c r="J171" s="15" t="s">
        <v>16</v>
      </c>
      <c r="K171" s="15" t="s">
        <v>17</v>
      </c>
    </row>
    <row r="172" spans="1:11" x14ac:dyDescent="0.3">
      <c r="A172" s="15">
        <v>2023</v>
      </c>
      <c r="B172" s="15" t="s">
        <v>33</v>
      </c>
      <c r="C172" s="15">
        <v>1</v>
      </c>
      <c r="D172" s="16">
        <v>45046</v>
      </c>
      <c r="E172" s="16" t="str">
        <f t="shared" si="2"/>
        <v>30</v>
      </c>
      <c r="F172" s="16" t="s">
        <v>100</v>
      </c>
      <c r="G172" s="15" t="s">
        <v>30</v>
      </c>
      <c r="H172" s="15">
        <v>-3000</v>
      </c>
      <c r="I172" s="15" t="s">
        <v>22</v>
      </c>
      <c r="J172" s="15" t="s">
        <v>16</v>
      </c>
      <c r="K172" s="15" t="s">
        <v>17</v>
      </c>
    </row>
    <row r="173" spans="1:11" x14ac:dyDescent="0.3">
      <c r="A173" s="15">
        <v>2023</v>
      </c>
      <c r="B173" s="15" t="s">
        <v>34</v>
      </c>
      <c r="C173" s="15">
        <v>1</v>
      </c>
      <c r="D173" s="16">
        <v>45077</v>
      </c>
      <c r="E173" s="16" t="str">
        <f t="shared" si="2"/>
        <v>31</v>
      </c>
      <c r="F173" s="16" t="s">
        <v>101</v>
      </c>
      <c r="G173" s="15" t="s">
        <v>30</v>
      </c>
      <c r="H173" s="15">
        <v>-15000</v>
      </c>
      <c r="I173" s="15" t="s">
        <v>15</v>
      </c>
      <c r="J173" s="15" t="s">
        <v>16</v>
      </c>
      <c r="K173" s="15" t="s">
        <v>17</v>
      </c>
    </row>
    <row r="174" spans="1:11" x14ac:dyDescent="0.3">
      <c r="A174" s="15">
        <v>2023</v>
      </c>
      <c r="B174" s="15" t="s">
        <v>34</v>
      </c>
      <c r="C174" s="15">
        <v>1</v>
      </c>
      <c r="D174" s="16">
        <v>45077</v>
      </c>
      <c r="E174" s="16" t="str">
        <f t="shared" si="2"/>
        <v>31</v>
      </c>
      <c r="F174" s="16" t="s">
        <v>101</v>
      </c>
      <c r="G174" s="15" t="s">
        <v>30</v>
      </c>
      <c r="H174" s="15">
        <v>-38000</v>
      </c>
      <c r="I174" s="15" t="s">
        <v>18</v>
      </c>
      <c r="J174" s="15" t="s">
        <v>16</v>
      </c>
      <c r="K174" s="15" t="s">
        <v>17</v>
      </c>
    </row>
    <row r="175" spans="1:11" x14ac:dyDescent="0.3">
      <c r="A175" s="15">
        <v>2023</v>
      </c>
      <c r="B175" s="15" t="s">
        <v>34</v>
      </c>
      <c r="C175" s="15">
        <v>1</v>
      </c>
      <c r="D175" s="16">
        <v>45077</v>
      </c>
      <c r="E175" s="16" t="str">
        <f t="shared" si="2"/>
        <v>31</v>
      </c>
      <c r="F175" s="16" t="s">
        <v>101</v>
      </c>
      <c r="G175" s="15" t="s">
        <v>30</v>
      </c>
      <c r="H175" s="15">
        <v>-40000</v>
      </c>
      <c r="I175" s="15" t="s">
        <v>19</v>
      </c>
      <c r="J175" s="15" t="s">
        <v>16</v>
      </c>
      <c r="K175" s="15" t="s">
        <v>17</v>
      </c>
    </row>
    <row r="176" spans="1:11" x14ac:dyDescent="0.3">
      <c r="A176" s="15">
        <v>2023</v>
      </c>
      <c r="B176" s="15" t="s">
        <v>34</v>
      </c>
      <c r="C176" s="15">
        <v>1</v>
      </c>
      <c r="D176" s="16">
        <v>45077</v>
      </c>
      <c r="E176" s="16" t="str">
        <f t="shared" si="2"/>
        <v>31</v>
      </c>
      <c r="F176" s="16" t="s">
        <v>101</v>
      </c>
      <c r="G176" s="15" t="s">
        <v>30</v>
      </c>
      <c r="H176" s="15">
        <v>-52000</v>
      </c>
      <c r="I176" s="15" t="s">
        <v>20</v>
      </c>
      <c r="J176" s="15" t="s">
        <v>16</v>
      </c>
      <c r="K176" s="15" t="s">
        <v>17</v>
      </c>
    </row>
    <row r="177" spans="1:11" x14ac:dyDescent="0.3">
      <c r="A177" s="15">
        <v>2023</v>
      </c>
      <c r="B177" s="15" t="s">
        <v>34</v>
      </c>
      <c r="C177" s="15">
        <v>1</v>
      </c>
      <c r="D177" s="16">
        <v>45077</v>
      </c>
      <c r="E177" s="16" t="str">
        <f t="shared" si="2"/>
        <v>31</v>
      </c>
      <c r="F177" s="16" t="s">
        <v>101</v>
      </c>
      <c r="G177" s="15" t="s">
        <v>30</v>
      </c>
      <c r="H177" s="15">
        <v>-5000</v>
      </c>
      <c r="I177" s="15" t="s">
        <v>21</v>
      </c>
      <c r="J177" s="15" t="s">
        <v>16</v>
      </c>
      <c r="K177" s="15" t="s">
        <v>17</v>
      </c>
    </row>
    <row r="178" spans="1:11" x14ac:dyDescent="0.3">
      <c r="A178" s="15">
        <v>2023</v>
      </c>
      <c r="B178" s="15" t="s">
        <v>34</v>
      </c>
      <c r="C178" s="15">
        <v>1</v>
      </c>
      <c r="D178" s="16">
        <v>45077</v>
      </c>
      <c r="E178" s="16" t="str">
        <f t="shared" si="2"/>
        <v>31</v>
      </c>
      <c r="F178" s="16" t="s">
        <v>101</v>
      </c>
      <c r="G178" s="15" t="s">
        <v>30</v>
      </c>
      <c r="H178" s="15">
        <v>-4000</v>
      </c>
      <c r="I178" s="15" t="s">
        <v>22</v>
      </c>
      <c r="J178" s="15" t="s">
        <v>16</v>
      </c>
      <c r="K178" s="15" t="s">
        <v>17</v>
      </c>
    </row>
    <row r="179" spans="1:11" x14ac:dyDescent="0.3">
      <c r="A179" s="15">
        <v>2023</v>
      </c>
      <c r="B179" s="15" t="s">
        <v>35</v>
      </c>
      <c r="C179" s="15">
        <v>1</v>
      </c>
      <c r="D179" s="16">
        <v>45107</v>
      </c>
      <c r="E179" s="16" t="str">
        <f t="shared" si="2"/>
        <v>30</v>
      </c>
      <c r="F179" s="16" t="s">
        <v>99</v>
      </c>
      <c r="G179" s="15" t="s">
        <v>30</v>
      </c>
      <c r="H179" s="15">
        <v>-15000</v>
      </c>
      <c r="I179" s="15" t="s">
        <v>15</v>
      </c>
      <c r="J179" s="15" t="s">
        <v>16</v>
      </c>
      <c r="K179" s="15" t="s">
        <v>17</v>
      </c>
    </row>
    <row r="180" spans="1:11" x14ac:dyDescent="0.3">
      <c r="A180" s="15">
        <v>2023</v>
      </c>
      <c r="B180" s="15" t="s">
        <v>35</v>
      </c>
      <c r="C180" s="15">
        <v>1</v>
      </c>
      <c r="D180" s="16">
        <v>45107</v>
      </c>
      <c r="E180" s="16" t="str">
        <f t="shared" si="2"/>
        <v>30</v>
      </c>
      <c r="F180" s="16" t="s">
        <v>99</v>
      </c>
      <c r="G180" s="15" t="s">
        <v>30</v>
      </c>
      <c r="H180" s="15">
        <v>-38000</v>
      </c>
      <c r="I180" s="15" t="s">
        <v>18</v>
      </c>
      <c r="J180" s="15" t="s">
        <v>16</v>
      </c>
      <c r="K180" s="15" t="s">
        <v>17</v>
      </c>
    </row>
    <row r="181" spans="1:11" x14ac:dyDescent="0.3">
      <c r="A181" s="15">
        <v>2023</v>
      </c>
      <c r="B181" s="15" t="s">
        <v>35</v>
      </c>
      <c r="C181" s="15">
        <v>1</v>
      </c>
      <c r="D181" s="16">
        <v>45107</v>
      </c>
      <c r="E181" s="16" t="str">
        <f t="shared" si="2"/>
        <v>30</v>
      </c>
      <c r="F181" s="16" t="s">
        <v>99</v>
      </c>
      <c r="G181" s="15" t="s">
        <v>30</v>
      </c>
      <c r="H181" s="15">
        <v>-40000</v>
      </c>
      <c r="I181" s="15" t="s">
        <v>19</v>
      </c>
      <c r="J181" s="15" t="s">
        <v>16</v>
      </c>
      <c r="K181" s="15" t="s">
        <v>17</v>
      </c>
    </row>
    <row r="182" spans="1:11" x14ac:dyDescent="0.3">
      <c r="A182" s="15">
        <v>2023</v>
      </c>
      <c r="B182" s="15" t="s">
        <v>35</v>
      </c>
      <c r="C182" s="15">
        <v>1</v>
      </c>
      <c r="D182" s="16">
        <v>45107</v>
      </c>
      <c r="E182" s="16" t="str">
        <f t="shared" si="2"/>
        <v>30</v>
      </c>
      <c r="F182" s="16" t="s">
        <v>99</v>
      </c>
      <c r="G182" s="15" t="s">
        <v>30</v>
      </c>
      <c r="H182" s="15">
        <v>-52000</v>
      </c>
      <c r="I182" s="15" t="s">
        <v>20</v>
      </c>
      <c r="J182" s="15" t="s">
        <v>16</v>
      </c>
      <c r="K182" s="15" t="s">
        <v>17</v>
      </c>
    </row>
    <row r="183" spans="1:11" x14ac:dyDescent="0.3">
      <c r="A183" s="15">
        <v>2023</v>
      </c>
      <c r="B183" s="15" t="s">
        <v>35</v>
      </c>
      <c r="C183" s="15">
        <v>1</v>
      </c>
      <c r="D183" s="16">
        <v>45107</v>
      </c>
      <c r="E183" s="16" t="str">
        <f t="shared" si="2"/>
        <v>30</v>
      </c>
      <c r="F183" s="16" t="s">
        <v>99</v>
      </c>
      <c r="G183" s="15" t="s">
        <v>30</v>
      </c>
      <c r="H183" s="15">
        <v>-5000</v>
      </c>
      <c r="I183" s="15" t="s">
        <v>21</v>
      </c>
      <c r="J183" s="15" t="s">
        <v>16</v>
      </c>
      <c r="K183" s="15" t="s">
        <v>17</v>
      </c>
    </row>
    <row r="184" spans="1:11" x14ac:dyDescent="0.3">
      <c r="A184" s="15">
        <v>2023</v>
      </c>
      <c r="B184" s="15" t="s">
        <v>35</v>
      </c>
      <c r="C184" s="15">
        <v>1</v>
      </c>
      <c r="D184" s="16">
        <v>45107</v>
      </c>
      <c r="E184" s="16" t="str">
        <f t="shared" si="2"/>
        <v>30</v>
      </c>
      <c r="F184" s="16" t="s">
        <v>99</v>
      </c>
      <c r="G184" s="15" t="s">
        <v>30</v>
      </c>
      <c r="H184" s="15">
        <v>-3000</v>
      </c>
      <c r="I184" s="15" t="s">
        <v>22</v>
      </c>
      <c r="J184" s="15" t="s">
        <v>16</v>
      </c>
      <c r="K184" s="15" t="s">
        <v>17</v>
      </c>
    </row>
    <row r="185" spans="1:11" x14ac:dyDescent="0.3">
      <c r="A185" s="15">
        <v>2023</v>
      </c>
      <c r="B185" s="15" t="s">
        <v>36</v>
      </c>
      <c r="C185" s="15">
        <v>1</v>
      </c>
      <c r="D185" s="16">
        <v>45138</v>
      </c>
      <c r="E185" s="16" t="str">
        <f t="shared" si="2"/>
        <v>31</v>
      </c>
      <c r="F185" s="16" t="s">
        <v>102</v>
      </c>
      <c r="G185" s="15" t="s">
        <v>30</v>
      </c>
      <c r="H185" s="15">
        <v>-15000</v>
      </c>
      <c r="I185" s="15" t="s">
        <v>15</v>
      </c>
      <c r="J185" s="15" t="s">
        <v>16</v>
      </c>
      <c r="K185" s="15" t="s">
        <v>17</v>
      </c>
    </row>
    <row r="186" spans="1:11" x14ac:dyDescent="0.3">
      <c r="A186" s="15">
        <v>2023</v>
      </c>
      <c r="B186" s="15" t="s">
        <v>36</v>
      </c>
      <c r="C186" s="15">
        <v>1</v>
      </c>
      <c r="D186" s="16">
        <v>45138</v>
      </c>
      <c r="E186" s="16" t="str">
        <f t="shared" si="2"/>
        <v>31</v>
      </c>
      <c r="F186" s="16" t="s">
        <v>102</v>
      </c>
      <c r="G186" s="15" t="s">
        <v>30</v>
      </c>
      <c r="H186" s="15">
        <v>-38000</v>
      </c>
      <c r="I186" s="15" t="s">
        <v>18</v>
      </c>
      <c r="J186" s="15" t="s">
        <v>16</v>
      </c>
      <c r="K186" s="15" t="s">
        <v>17</v>
      </c>
    </row>
    <row r="187" spans="1:11" x14ac:dyDescent="0.3">
      <c r="A187" s="15">
        <v>2023</v>
      </c>
      <c r="B187" s="15" t="s">
        <v>36</v>
      </c>
      <c r="C187" s="15">
        <v>1</v>
      </c>
      <c r="D187" s="16">
        <v>45138</v>
      </c>
      <c r="E187" s="16" t="str">
        <f t="shared" si="2"/>
        <v>31</v>
      </c>
      <c r="F187" s="16" t="s">
        <v>102</v>
      </c>
      <c r="G187" s="15" t="s">
        <v>30</v>
      </c>
      <c r="H187" s="15">
        <v>-30000</v>
      </c>
      <c r="I187" s="15" t="s">
        <v>19</v>
      </c>
      <c r="J187" s="15" t="s">
        <v>16</v>
      </c>
      <c r="K187" s="15" t="s">
        <v>17</v>
      </c>
    </row>
    <row r="188" spans="1:11" x14ac:dyDescent="0.3">
      <c r="A188" s="15">
        <v>2023</v>
      </c>
      <c r="B188" s="15" t="s">
        <v>36</v>
      </c>
      <c r="C188" s="15">
        <v>1</v>
      </c>
      <c r="D188" s="16">
        <v>45138</v>
      </c>
      <c r="E188" s="16" t="str">
        <f t="shared" si="2"/>
        <v>31</v>
      </c>
      <c r="F188" s="16" t="s">
        <v>102</v>
      </c>
      <c r="G188" s="15" t="s">
        <v>30</v>
      </c>
      <c r="H188" s="15">
        <v>-45000</v>
      </c>
      <c r="I188" s="15" t="s">
        <v>20</v>
      </c>
      <c r="J188" s="15" t="s">
        <v>16</v>
      </c>
      <c r="K188" s="15" t="s">
        <v>17</v>
      </c>
    </row>
    <row r="189" spans="1:11" x14ac:dyDescent="0.3">
      <c r="A189" s="15">
        <v>2023</v>
      </c>
      <c r="B189" s="15" t="s">
        <v>36</v>
      </c>
      <c r="C189" s="15">
        <v>1</v>
      </c>
      <c r="D189" s="16">
        <v>45138</v>
      </c>
      <c r="E189" s="16" t="str">
        <f t="shared" si="2"/>
        <v>31</v>
      </c>
      <c r="F189" s="16" t="s">
        <v>102</v>
      </c>
      <c r="G189" s="15" t="s">
        <v>30</v>
      </c>
      <c r="H189" s="15">
        <v>-5000</v>
      </c>
      <c r="I189" s="15" t="s">
        <v>21</v>
      </c>
      <c r="J189" s="15" t="s">
        <v>16</v>
      </c>
      <c r="K189" s="15" t="s">
        <v>17</v>
      </c>
    </row>
    <row r="190" spans="1:11" x14ac:dyDescent="0.3">
      <c r="A190" s="15">
        <v>2023</v>
      </c>
      <c r="B190" s="15" t="s">
        <v>36</v>
      </c>
      <c r="C190" s="15">
        <v>1</v>
      </c>
      <c r="D190" s="16">
        <v>45138</v>
      </c>
      <c r="E190" s="16" t="str">
        <f t="shared" si="2"/>
        <v>31</v>
      </c>
      <c r="F190" s="16" t="s">
        <v>102</v>
      </c>
      <c r="G190" s="15" t="s">
        <v>30</v>
      </c>
      <c r="H190" s="15">
        <v>-2000</v>
      </c>
      <c r="I190" s="15" t="s">
        <v>22</v>
      </c>
      <c r="J190" s="15" t="s">
        <v>16</v>
      </c>
      <c r="K190" s="15" t="s">
        <v>17</v>
      </c>
    </row>
    <row r="191" spans="1:11" x14ac:dyDescent="0.3">
      <c r="A191" s="15">
        <v>2023</v>
      </c>
      <c r="B191" s="15" t="s">
        <v>37</v>
      </c>
      <c r="C191" s="15">
        <v>1</v>
      </c>
      <c r="D191" s="16">
        <v>45169</v>
      </c>
      <c r="E191" s="16" t="str">
        <f t="shared" si="2"/>
        <v>31</v>
      </c>
      <c r="F191" s="16" t="s">
        <v>103</v>
      </c>
      <c r="G191" s="15" t="s">
        <v>30</v>
      </c>
      <c r="H191" s="15">
        <v>-20000</v>
      </c>
      <c r="I191" s="15" t="s">
        <v>15</v>
      </c>
      <c r="J191" s="15" t="s">
        <v>16</v>
      </c>
      <c r="K191" s="15" t="s">
        <v>17</v>
      </c>
    </row>
    <row r="192" spans="1:11" x14ac:dyDescent="0.3">
      <c r="A192" s="15">
        <v>2023</v>
      </c>
      <c r="B192" s="15" t="s">
        <v>37</v>
      </c>
      <c r="C192" s="15">
        <v>1</v>
      </c>
      <c r="D192" s="16">
        <v>45169</v>
      </c>
      <c r="E192" s="16" t="str">
        <f t="shared" si="2"/>
        <v>31</v>
      </c>
      <c r="F192" s="16" t="s">
        <v>103</v>
      </c>
      <c r="G192" s="15" t="s">
        <v>30</v>
      </c>
      <c r="H192" s="15">
        <v>-38000</v>
      </c>
      <c r="I192" s="15" t="s">
        <v>18</v>
      </c>
      <c r="J192" s="15" t="s">
        <v>16</v>
      </c>
      <c r="K192" s="15" t="s">
        <v>17</v>
      </c>
    </row>
    <row r="193" spans="1:11" x14ac:dyDescent="0.3">
      <c r="A193" s="15">
        <v>2023</v>
      </c>
      <c r="B193" s="15" t="s">
        <v>37</v>
      </c>
      <c r="C193" s="15">
        <v>1</v>
      </c>
      <c r="D193" s="16">
        <v>45169</v>
      </c>
      <c r="E193" s="16" t="str">
        <f t="shared" si="2"/>
        <v>31</v>
      </c>
      <c r="F193" s="16" t="s">
        <v>103</v>
      </c>
      <c r="G193" s="15" t="s">
        <v>30</v>
      </c>
      <c r="H193" s="15">
        <v>-20000</v>
      </c>
      <c r="I193" s="15" t="s">
        <v>19</v>
      </c>
      <c r="J193" s="15" t="s">
        <v>16</v>
      </c>
      <c r="K193" s="15" t="s">
        <v>17</v>
      </c>
    </row>
    <row r="194" spans="1:11" x14ac:dyDescent="0.3">
      <c r="A194" s="15">
        <v>2023</v>
      </c>
      <c r="B194" s="15" t="s">
        <v>37</v>
      </c>
      <c r="C194" s="15">
        <v>1</v>
      </c>
      <c r="D194" s="16">
        <v>45169</v>
      </c>
      <c r="E194" s="16" t="str">
        <f t="shared" si="2"/>
        <v>31</v>
      </c>
      <c r="F194" s="16" t="s">
        <v>103</v>
      </c>
      <c r="G194" s="15" t="s">
        <v>30</v>
      </c>
      <c r="H194" s="15">
        <v>-45000</v>
      </c>
      <c r="I194" s="15" t="s">
        <v>20</v>
      </c>
      <c r="J194" s="15" t="s">
        <v>16</v>
      </c>
      <c r="K194" s="15" t="s">
        <v>17</v>
      </c>
    </row>
    <row r="195" spans="1:11" x14ac:dyDescent="0.3">
      <c r="A195" s="15">
        <v>2023</v>
      </c>
      <c r="B195" s="15" t="s">
        <v>37</v>
      </c>
      <c r="C195" s="15">
        <v>1</v>
      </c>
      <c r="D195" s="16">
        <v>45169</v>
      </c>
      <c r="E195" s="16" t="str">
        <f t="shared" si="2"/>
        <v>31</v>
      </c>
      <c r="F195" s="16" t="s">
        <v>103</v>
      </c>
      <c r="G195" s="15" t="s">
        <v>30</v>
      </c>
      <c r="H195" s="15">
        <v>-5000</v>
      </c>
      <c r="I195" s="15" t="s">
        <v>21</v>
      </c>
      <c r="J195" s="15" t="s">
        <v>16</v>
      </c>
      <c r="K195" s="15" t="s">
        <v>17</v>
      </c>
    </row>
    <row r="196" spans="1:11" x14ac:dyDescent="0.3">
      <c r="A196" s="15">
        <v>2023</v>
      </c>
      <c r="B196" s="15" t="s">
        <v>37</v>
      </c>
      <c r="C196" s="15">
        <v>1</v>
      </c>
      <c r="D196" s="16">
        <v>45169</v>
      </c>
      <c r="E196" s="16" t="str">
        <f t="shared" si="2"/>
        <v>31</v>
      </c>
      <c r="F196" s="16" t="s">
        <v>103</v>
      </c>
      <c r="G196" s="15" t="s">
        <v>30</v>
      </c>
      <c r="H196" s="15">
        <v>-2000</v>
      </c>
      <c r="I196" s="15" t="s">
        <v>22</v>
      </c>
      <c r="J196" s="15" t="s">
        <v>16</v>
      </c>
      <c r="K196" s="15" t="s">
        <v>17</v>
      </c>
    </row>
    <row r="197" spans="1:11" x14ac:dyDescent="0.3">
      <c r="A197" s="15">
        <v>2023</v>
      </c>
      <c r="B197" s="15" t="s">
        <v>38</v>
      </c>
      <c r="C197" s="15">
        <v>1</v>
      </c>
      <c r="D197" s="16">
        <v>45199</v>
      </c>
      <c r="E197" s="16" t="str">
        <f t="shared" si="2"/>
        <v>30</v>
      </c>
      <c r="F197" s="16" t="s">
        <v>104</v>
      </c>
      <c r="G197" s="15" t="s">
        <v>30</v>
      </c>
      <c r="H197" s="15">
        <v>-20000</v>
      </c>
      <c r="I197" s="15" t="s">
        <v>15</v>
      </c>
      <c r="J197" s="15" t="s">
        <v>16</v>
      </c>
      <c r="K197" s="15" t="s">
        <v>17</v>
      </c>
    </row>
    <row r="198" spans="1:11" x14ac:dyDescent="0.3">
      <c r="A198" s="15">
        <v>2023</v>
      </c>
      <c r="B198" s="15" t="s">
        <v>38</v>
      </c>
      <c r="C198" s="15">
        <v>1</v>
      </c>
      <c r="D198" s="16">
        <v>45199</v>
      </c>
      <c r="E198" s="16" t="str">
        <f t="shared" ref="E198:E220" si="3">TEXT(D198,"DD")</f>
        <v>30</v>
      </c>
      <c r="F198" s="16" t="s">
        <v>104</v>
      </c>
      <c r="G198" s="15" t="s">
        <v>30</v>
      </c>
      <c r="H198" s="15">
        <v>-38000</v>
      </c>
      <c r="I198" s="15" t="s">
        <v>18</v>
      </c>
      <c r="J198" s="15" t="s">
        <v>16</v>
      </c>
      <c r="K198" s="15" t="s">
        <v>17</v>
      </c>
    </row>
    <row r="199" spans="1:11" x14ac:dyDescent="0.3">
      <c r="A199" s="15">
        <v>2023</v>
      </c>
      <c r="B199" s="15" t="s">
        <v>38</v>
      </c>
      <c r="C199" s="15">
        <v>1</v>
      </c>
      <c r="D199" s="16">
        <v>45199</v>
      </c>
      <c r="E199" s="16" t="str">
        <f t="shared" si="3"/>
        <v>30</v>
      </c>
      <c r="F199" s="16" t="s">
        <v>104</v>
      </c>
      <c r="G199" s="15" t="s">
        <v>30</v>
      </c>
      <c r="H199" s="15">
        <v>-15000</v>
      </c>
      <c r="I199" s="15" t="s">
        <v>19</v>
      </c>
      <c r="J199" s="15" t="s">
        <v>16</v>
      </c>
      <c r="K199" s="15" t="s">
        <v>17</v>
      </c>
    </row>
    <row r="200" spans="1:11" x14ac:dyDescent="0.3">
      <c r="A200" s="15">
        <v>2023</v>
      </c>
      <c r="B200" s="15" t="s">
        <v>38</v>
      </c>
      <c r="C200" s="15">
        <v>1</v>
      </c>
      <c r="D200" s="16">
        <v>45199</v>
      </c>
      <c r="E200" s="16" t="str">
        <f t="shared" si="3"/>
        <v>30</v>
      </c>
      <c r="F200" s="16" t="s">
        <v>104</v>
      </c>
      <c r="G200" s="15" t="s">
        <v>30</v>
      </c>
      <c r="H200" s="15">
        <v>-45000</v>
      </c>
      <c r="I200" s="15" t="s">
        <v>20</v>
      </c>
      <c r="J200" s="15" t="s">
        <v>16</v>
      </c>
      <c r="K200" s="15" t="s">
        <v>17</v>
      </c>
    </row>
    <row r="201" spans="1:11" x14ac:dyDescent="0.3">
      <c r="A201" s="15">
        <v>2023</v>
      </c>
      <c r="B201" s="15" t="s">
        <v>38</v>
      </c>
      <c r="C201" s="15">
        <v>1</v>
      </c>
      <c r="D201" s="16">
        <v>45199</v>
      </c>
      <c r="E201" s="16" t="str">
        <f t="shared" si="3"/>
        <v>30</v>
      </c>
      <c r="F201" s="16" t="s">
        <v>104</v>
      </c>
      <c r="G201" s="15" t="s">
        <v>30</v>
      </c>
      <c r="H201" s="15">
        <v>-5000</v>
      </c>
      <c r="I201" s="15" t="s">
        <v>21</v>
      </c>
      <c r="J201" s="15" t="s">
        <v>16</v>
      </c>
      <c r="K201" s="15" t="s">
        <v>17</v>
      </c>
    </row>
    <row r="202" spans="1:11" x14ac:dyDescent="0.3">
      <c r="A202" s="15">
        <v>2023</v>
      </c>
      <c r="B202" s="15" t="s">
        <v>38</v>
      </c>
      <c r="C202" s="15">
        <v>1</v>
      </c>
      <c r="D202" s="16">
        <v>45199</v>
      </c>
      <c r="E202" s="16" t="str">
        <f t="shared" si="3"/>
        <v>30</v>
      </c>
      <c r="F202" s="16" t="s">
        <v>104</v>
      </c>
      <c r="G202" s="15" t="s">
        <v>30</v>
      </c>
      <c r="H202" s="15">
        <v>-3000</v>
      </c>
      <c r="I202" s="15" t="s">
        <v>22</v>
      </c>
      <c r="J202" s="15" t="s">
        <v>16</v>
      </c>
      <c r="K202" s="15" t="s">
        <v>17</v>
      </c>
    </row>
    <row r="203" spans="1:11" x14ac:dyDescent="0.3">
      <c r="A203" s="15">
        <v>2023</v>
      </c>
      <c r="B203" s="15" t="s">
        <v>39</v>
      </c>
      <c r="C203" s="15">
        <v>1</v>
      </c>
      <c r="D203" s="16">
        <v>45230</v>
      </c>
      <c r="E203" s="16" t="str">
        <f t="shared" si="3"/>
        <v>31</v>
      </c>
      <c r="F203" s="16" t="s">
        <v>98</v>
      </c>
      <c r="G203" s="15" t="s">
        <v>30</v>
      </c>
      <c r="H203" s="15">
        <v>-20000</v>
      </c>
      <c r="I203" s="15" t="s">
        <v>15</v>
      </c>
      <c r="J203" s="15" t="s">
        <v>16</v>
      </c>
      <c r="K203" s="15" t="s">
        <v>17</v>
      </c>
    </row>
    <row r="204" spans="1:11" x14ac:dyDescent="0.3">
      <c r="A204" s="15">
        <v>2023</v>
      </c>
      <c r="B204" s="15" t="s">
        <v>39</v>
      </c>
      <c r="C204" s="15">
        <v>1</v>
      </c>
      <c r="D204" s="16">
        <v>45230</v>
      </c>
      <c r="E204" s="16" t="str">
        <f t="shared" si="3"/>
        <v>31</v>
      </c>
      <c r="F204" s="16" t="s">
        <v>98</v>
      </c>
      <c r="G204" s="15" t="s">
        <v>30</v>
      </c>
      <c r="H204" s="15">
        <v>-40000</v>
      </c>
      <c r="I204" s="15" t="s">
        <v>18</v>
      </c>
      <c r="J204" s="15" t="s">
        <v>16</v>
      </c>
      <c r="K204" s="15" t="s">
        <v>17</v>
      </c>
    </row>
    <row r="205" spans="1:11" x14ac:dyDescent="0.3">
      <c r="A205" s="15">
        <v>2023</v>
      </c>
      <c r="B205" s="15" t="s">
        <v>39</v>
      </c>
      <c r="C205" s="15">
        <v>1</v>
      </c>
      <c r="D205" s="16">
        <v>45230</v>
      </c>
      <c r="E205" s="16" t="str">
        <f t="shared" si="3"/>
        <v>31</v>
      </c>
      <c r="F205" s="16" t="s">
        <v>98</v>
      </c>
      <c r="G205" s="15" t="s">
        <v>30</v>
      </c>
      <c r="H205" s="15">
        <v>-15000</v>
      </c>
      <c r="I205" s="15" t="s">
        <v>19</v>
      </c>
      <c r="J205" s="15" t="s">
        <v>16</v>
      </c>
      <c r="K205" s="15" t="s">
        <v>17</v>
      </c>
    </row>
    <row r="206" spans="1:11" x14ac:dyDescent="0.3">
      <c r="A206" s="15">
        <v>2023</v>
      </c>
      <c r="B206" s="15" t="s">
        <v>39</v>
      </c>
      <c r="C206" s="15">
        <v>1</v>
      </c>
      <c r="D206" s="16">
        <v>45230</v>
      </c>
      <c r="E206" s="16" t="str">
        <f t="shared" si="3"/>
        <v>31</v>
      </c>
      <c r="F206" s="16" t="s">
        <v>98</v>
      </c>
      <c r="G206" s="15" t="s">
        <v>30</v>
      </c>
      <c r="H206" s="15">
        <v>-45000</v>
      </c>
      <c r="I206" s="15" t="s">
        <v>20</v>
      </c>
      <c r="J206" s="15" t="s">
        <v>16</v>
      </c>
      <c r="K206" s="15" t="s">
        <v>17</v>
      </c>
    </row>
    <row r="207" spans="1:11" x14ac:dyDescent="0.3">
      <c r="A207" s="15">
        <v>2023</v>
      </c>
      <c r="B207" s="15" t="s">
        <v>39</v>
      </c>
      <c r="C207" s="15">
        <v>1</v>
      </c>
      <c r="D207" s="16">
        <v>45230</v>
      </c>
      <c r="E207" s="16" t="str">
        <f t="shared" si="3"/>
        <v>31</v>
      </c>
      <c r="F207" s="16" t="s">
        <v>98</v>
      </c>
      <c r="G207" s="15" t="s">
        <v>30</v>
      </c>
      <c r="H207" s="15">
        <v>-5000</v>
      </c>
      <c r="I207" s="15" t="s">
        <v>21</v>
      </c>
      <c r="J207" s="15" t="s">
        <v>16</v>
      </c>
      <c r="K207" s="15" t="s">
        <v>17</v>
      </c>
    </row>
    <row r="208" spans="1:11" x14ac:dyDescent="0.3">
      <c r="A208" s="15">
        <v>2023</v>
      </c>
      <c r="B208" s="15" t="s">
        <v>39</v>
      </c>
      <c r="C208" s="15">
        <v>1</v>
      </c>
      <c r="D208" s="16">
        <v>45230</v>
      </c>
      <c r="E208" s="16" t="str">
        <f t="shared" si="3"/>
        <v>31</v>
      </c>
      <c r="F208" s="16" t="s">
        <v>98</v>
      </c>
      <c r="G208" s="15" t="s">
        <v>30</v>
      </c>
      <c r="H208" s="15">
        <v>-2000</v>
      </c>
      <c r="I208" s="15" t="s">
        <v>22</v>
      </c>
      <c r="J208" s="15" t="s">
        <v>16</v>
      </c>
      <c r="K208" s="15" t="s">
        <v>17</v>
      </c>
    </row>
    <row r="209" spans="1:11" x14ac:dyDescent="0.3">
      <c r="A209" s="15">
        <v>2023</v>
      </c>
      <c r="B209" s="15" t="s">
        <v>40</v>
      </c>
      <c r="C209" s="15">
        <v>1</v>
      </c>
      <c r="D209" s="16">
        <v>45260</v>
      </c>
      <c r="E209" s="16" t="str">
        <f t="shared" si="3"/>
        <v>30</v>
      </c>
      <c r="F209" s="16" t="s">
        <v>103</v>
      </c>
      <c r="G209" s="15" t="s">
        <v>30</v>
      </c>
      <c r="H209" s="15">
        <v>-20000</v>
      </c>
      <c r="I209" s="15" t="s">
        <v>15</v>
      </c>
      <c r="J209" s="15" t="s">
        <v>16</v>
      </c>
      <c r="K209" s="15" t="s">
        <v>17</v>
      </c>
    </row>
    <row r="210" spans="1:11" x14ac:dyDescent="0.3">
      <c r="A210" s="15">
        <v>2023</v>
      </c>
      <c r="B210" s="15" t="s">
        <v>40</v>
      </c>
      <c r="C210" s="15">
        <v>1</v>
      </c>
      <c r="D210" s="16">
        <v>45260</v>
      </c>
      <c r="E210" s="16" t="str">
        <f t="shared" si="3"/>
        <v>30</v>
      </c>
      <c r="F210" s="16" t="s">
        <v>103</v>
      </c>
      <c r="G210" s="15" t="s">
        <v>30</v>
      </c>
      <c r="H210" s="15">
        <v>-40000</v>
      </c>
      <c r="I210" s="15" t="s">
        <v>18</v>
      </c>
      <c r="J210" s="15" t="s">
        <v>16</v>
      </c>
      <c r="K210" s="15" t="s">
        <v>17</v>
      </c>
    </row>
    <row r="211" spans="1:11" x14ac:dyDescent="0.3">
      <c r="A211" s="15">
        <v>2023</v>
      </c>
      <c r="B211" s="15" t="s">
        <v>40</v>
      </c>
      <c r="C211" s="15">
        <v>1</v>
      </c>
      <c r="D211" s="16">
        <v>45260</v>
      </c>
      <c r="E211" s="16" t="str">
        <f t="shared" si="3"/>
        <v>30</v>
      </c>
      <c r="F211" s="16" t="s">
        <v>103</v>
      </c>
      <c r="G211" s="15" t="s">
        <v>30</v>
      </c>
      <c r="H211" s="15">
        <v>-30000</v>
      </c>
      <c r="I211" s="15" t="s">
        <v>19</v>
      </c>
      <c r="J211" s="15" t="s">
        <v>16</v>
      </c>
      <c r="K211" s="15" t="s">
        <v>17</v>
      </c>
    </row>
    <row r="212" spans="1:11" x14ac:dyDescent="0.3">
      <c r="A212" s="15">
        <v>2023</v>
      </c>
      <c r="B212" s="15" t="s">
        <v>40</v>
      </c>
      <c r="C212" s="15">
        <v>1</v>
      </c>
      <c r="D212" s="16">
        <v>45260</v>
      </c>
      <c r="E212" s="16" t="str">
        <f t="shared" si="3"/>
        <v>30</v>
      </c>
      <c r="F212" s="16" t="s">
        <v>103</v>
      </c>
      <c r="G212" s="15" t="s">
        <v>30</v>
      </c>
      <c r="H212" s="15">
        <v>-45000</v>
      </c>
      <c r="I212" s="15" t="s">
        <v>20</v>
      </c>
      <c r="J212" s="15" t="s">
        <v>16</v>
      </c>
      <c r="K212" s="15" t="s">
        <v>17</v>
      </c>
    </row>
    <row r="213" spans="1:11" x14ac:dyDescent="0.3">
      <c r="A213" s="15">
        <v>2023</v>
      </c>
      <c r="B213" s="15" t="s">
        <v>40</v>
      </c>
      <c r="C213" s="15">
        <v>1</v>
      </c>
      <c r="D213" s="16">
        <v>45260</v>
      </c>
      <c r="E213" s="16" t="str">
        <f t="shared" si="3"/>
        <v>30</v>
      </c>
      <c r="F213" s="16" t="s">
        <v>103</v>
      </c>
      <c r="G213" s="15" t="s">
        <v>30</v>
      </c>
      <c r="H213" s="15">
        <v>-5000</v>
      </c>
      <c r="I213" s="15" t="s">
        <v>21</v>
      </c>
      <c r="J213" s="15" t="s">
        <v>16</v>
      </c>
      <c r="K213" s="15" t="s">
        <v>17</v>
      </c>
    </row>
    <row r="214" spans="1:11" x14ac:dyDescent="0.3">
      <c r="A214" s="15">
        <v>2023</v>
      </c>
      <c r="B214" s="15" t="s">
        <v>40</v>
      </c>
      <c r="C214" s="15">
        <v>1</v>
      </c>
      <c r="D214" s="16">
        <v>45260</v>
      </c>
      <c r="E214" s="16" t="str">
        <f t="shared" si="3"/>
        <v>30</v>
      </c>
      <c r="F214" s="16" t="s">
        <v>103</v>
      </c>
      <c r="G214" s="15" t="s">
        <v>30</v>
      </c>
      <c r="H214" s="15">
        <v>-4000</v>
      </c>
      <c r="I214" s="15" t="s">
        <v>22</v>
      </c>
      <c r="J214" s="15" t="s">
        <v>16</v>
      </c>
      <c r="K214" s="15" t="s">
        <v>17</v>
      </c>
    </row>
    <row r="215" spans="1:11" x14ac:dyDescent="0.3">
      <c r="A215" s="15">
        <v>2023</v>
      </c>
      <c r="B215" s="15" t="s">
        <v>41</v>
      </c>
      <c r="C215" s="15">
        <v>1</v>
      </c>
      <c r="D215" s="16">
        <v>45291</v>
      </c>
      <c r="E215" s="16" t="str">
        <f t="shared" si="3"/>
        <v>31</v>
      </c>
      <c r="F215" s="16" t="s">
        <v>100</v>
      </c>
      <c r="G215" s="15" t="s">
        <v>30</v>
      </c>
      <c r="H215" s="15">
        <v>-20000</v>
      </c>
      <c r="I215" s="15" t="s">
        <v>15</v>
      </c>
      <c r="J215" s="15" t="s">
        <v>16</v>
      </c>
      <c r="K215" s="15" t="s">
        <v>17</v>
      </c>
    </row>
    <row r="216" spans="1:11" x14ac:dyDescent="0.3">
      <c r="A216" s="15">
        <v>2023</v>
      </c>
      <c r="B216" s="15" t="s">
        <v>41</v>
      </c>
      <c r="C216" s="15">
        <v>1</v>
      </c>
      <c r="D216" s="16">
        <v>45291</v>
      </c>
      <c r="E216" s="16" t="str">
        <f t="shared" si="3"/>
        <v>31</v>
      </c>
      <c r="F216" s="16" t="s">
        <v>100</v>
      </c>
      <c r="G216" s="15" t="s">
        <v>30</v>
      </c>
      <c r="H216" s="15">
        <v>-40000</v>
      </c>
      <c r="I216" s="15" t="s">
        <v>18</v>
      </c>
      <c r="J216" s="15" t="s">
        <v>16</v>
      </c>
      <c r="K216" s="15" t="s">
        <v>17</v>
      </c>
    </row>
    <row r="217" spans="1:11" x14ac:dyDescent="0.3">
      <c r="A217" s="15">
        <v>2023</v>
      </c>
      <c r="B217" s="15" t="s">
        <v>41</v>
      </c>
      <c r="C217" s="15">
        <v>1</v>
      </c>
      <c r="D217" s="16">
        <v>45291</v>
      </c>
      <c r="E217" s="16" t="str">
        <f t="shared" si="3"/>
        <v>31</v>
      </c>
      <c r="F217" s="16" t="s">
        <v>100</v>
      </c>
      <c r="G217" s="15" t="s">
        <v>30</v>
      </c>
      <c r="H217" s="15">
        <v>-40000</v>
      </c>
      <c r="I217" s="15" t="s">
        <v>19</v>
      </c>
      <c r="J217" s="15" t="s">
        <v>16</v>
      </c>
      <c r="K217" s="15" t="s">
        <v>17</v>
      </c>
    </row>
    <row r="218" spans="1:11" x14ac:dyDescent="0.3">
      <c r="A218" s="15">
        <v>2023</v>
      </c>
      <c r="B218" s="15" t="s">
        <v>41</v>
      </c>
      <c r="C218" s="15">
        <v>1</v>
      </c>
      <c r="D218" s="16">
        <v>45291</v>
      </c>
      <c r="E218" s="16" t="str">
        <f t="shared" si="3"/>
        <v>31</v>
      </c>
      <c r="F218" s="16" t="s">
        <v>100</v>
      </c>
      <c r="G218" s="15" t="s">
        <v>30</v>
      </c>
      <c r="H218" s="15">
        <v>-50000</v>
      </c>
      <c r="I218" s="15" t="s">
        <v>20</v>
      </c>
      <c r="J218" s="15" t="s">
        <v>16</v>
      </c>
      <c r="K218" s="15" t="s">
        <v>17</v>
      </c>
    </row>
    <row r="219" spans="1:11" x14ac:dyDescent="0.3">
      <c r="A219" s="15">
        <v>2023</v>
      </c>
      <c r="B219" s="15" t="s">
        <v>41</v>
      </c>
      <c r="C219" s="15">
        <v>1</v>
      </c>
      <c r="D219" s="16">
        <v>45291</v>
      </c>
      <c r="E219" s="16" t="str">
        <f t="shared" si="3"/>
        <v>31</v>
      </c>
      <c r="F219" s="16" t="s">
        <v>100</v>
      </c>
      <c r="G219" s="15" t="s">
        <v>30</v>
      </c>
      <c r="H219" s="15">
        <v>-5000</v>
      </c>
      <c r="I219" s="15" t="s">
        <v>21</v>
      </c>
      <c r="J219" s="15" t="s">
        <v>16</v>
      </c>
      <c r="K219" s="15" t="s">
        <v>17</v>
      </c>
    </row>
    <row r="220" spans="1:11" x14ac:dyDescent="0.3">
      <c r="A220" s="15">
        <v>2023</v>
      </c>
      <c r="B220" s="15" t="s">
        <v>41</v>
      </c>
      <c r="C220" s="15">
        <v>1</v>
      </c>
      <c r="D220" s="16">
        <v>45291</v>
      </c>
      <c r="E220" s="16" t="str">
        <f t="shared" si="3"/>
        <v>31</v>
      </c>
      <c r="F220" s="16" t="s">
        <v>100</v>
      </c>
      <c r="G220" s="15" t="s">
        <v>30</v>
      </c>
      <c r="H220" s="15">
        <v>-8000</v>
      </c>
      <c r="I220" s="15" t="s">
        <v>22</v>
      </c>
      <c r="J220" s="15" t="s">
        <v>16</v>
      </c>
      <c r="K220" s="15" t="s">
        <v>17</v>
      </c>
    </row>
  </sheetData>
  <pageMargins left="0.7" right="0.7" top="0.75" bottom="0.75" header="0.3" footer="0.3"/>
  <pageSetup paperSize="9" orientation="portrait" horizontalDpi="4294967293" verticalDpi="4294967293"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A946-5A6A-4B91-809B-67B7F68C6341}">
  <sheetPr codeName="Sheet5"/>
  <dimension ref="C1:J11"/>
  <sheetViews>
    <sheetView workbookViewId="0">
      <selection activeCell="D9" sqref="D9"/>
    </sheetView>
  </sheetViews>
  <sheetFormatPr defaultRowHeight="14.4" x14ac:dyDescent="0.3"/>
  <cols>
    <col min="3" max="3" width="9.77734375" bestFit="1" customWidth="1"/>
    <col min="6" max="6" width="27.21875" bestFit="1" customWidth="1"/>
  </cols>
  <sheetData>
    <row r="1" spans="3:10" x14ac:dyDescent="0.3">
      <c r="C1" t="s">
        <v>31</v>
      </c>
      <c r="D1" t="s">
        <v>80</v>
      </c>
      <c r="F1" s="14" t="s">
        <v>10</v>
      </c>
      <c r="G1" t="s">
        <v>91</v>
      </c>
      <c r="I1" t="s">
        <v>12</v>
      </c>
      <c r="J1" t="s">
        <v>94</v>
      </c>
    </row>
    <row r="2" spans="3:10" x14ac:dyDescent="0.3">
      <c r="C2" t="s">
        <v>32</v>
      </c>
      <c r="D2" t="s">
        <v>81</v>
      </c>
      <c r="F2" s="14" t="s">
        <v>29</v>
      </c>
      <c r="G2" t="s">
        <v>92</v>
      </c>
      <c r="I2" t="s">
        <v>17</v>
      </c>
      <c r="J2" t="s">
        <v>95</v>
      </c>
    </row>
    <row r="3" spans="3:10" x14ac:dyDescent="0.3">
      <c r="C3" t="s">
        <v>33</v>
      </c>
      <c r="D3" t="s">
        <v>82</v>
      </c>
      <c r="F3" s="14" t="s">
        <v>30</v>
      </c>
      <c r="G3" t="s">
        <v>93</v>
      </c>
    </row>
    <row r="4" spans="3:10" x14ac:dyDescent="0.3">
      <c r="C4" t="s">
        <v>34</v>
      </c>
      <c r="D4" t="s">
        <v>83</v>
      </c>
    </row>
    <row r="5" spans="3:10" x14ac:dyDescent="0.3">
      <c r="C5" t="s">
        <v>35</v>
      </c>
      <c r="D5" t="s">
        <v>84</v>
      </c>
    </row>
    <row r="6" spans="3:10" x14ac:dyDescent="0.3">
      <c r="C6" t="s">
        <v>36</v>
      </c>
      <c r="D6" t="s">
        <v>85</v>
      </c>
    </row>
    <row r="7" spans="3:10" x14ac:dyDescent="0.3">
      <c r="C7" t="s">
        <v>37</v>
      </c>
      <c r="D7" t="s">
        <v>86</v>
      </c>
    </row>
    <row r="8" spans="3:10" x14ac:dyDescent="0.3">
      <c r="C8" t="s">
        <v>38</v>
      </c>
      <c r="D8" t="s">
        <v>87</v>
      </c>
    </row>
    <row r="9" spans="3:10" x14ac:dyDescent="0.3">
      <c r="C9" t="s">
        <v>39</v>
      </c>
      <c r="D9" t="s">
        <v>88</v>
      </c>
    </row>
    <row r="10" spans="3:10" x14ac:dyDescent="0.3">
      <c r="C10" t="s">
        <v>40</v>
      </c>
      <c r="D10" t="s">
        <v>89</v>
      </c>
    </row>
    <row r="11" spans="3:10" x14ac:dyDescent="0.3">
      <c r="C11" t="s">
        <v>41</v>
      </c>
      <c r="D11" t="s">
        <v>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FFAF0-FEF5-450F-A863-3F1279B8A0B8}">
  <sheetPr codeName="Sheet6"/>
  <dimension ref="A1:K31"/>
  <sheetViews>
    <sheetView workbookViewId="0">
      <selection activeCell="B5" sqref="B5"/>
    </sheetView>
  </sheetViews>
  <sheetFormatPr defaultRowHeight="14.4" x14ac:dyDescent="0.3"/>
  <cols>
    <col min="1" max="1" width="9.109375" bestFit="1" customWidth="1"/>
    <col min="2" max="2" width="16.5546875" bestFit="1" customWidth="1"/>
    <col min="3" max="3" width="27.21875" bestFit="1" customWidth="1"/>
    <col min="4" max="4" width="10.33203125" bestFit="1" customWidth="1"/>
    <col min="5" max="5" width="27.21875" bestFit="1" customWidth="1"/>
    <col min="6" max="6" width="11.44140625" bestFit="1" customWidth="1"/>
    <col min="7" max="7" width="15.5546875" bestFit="1" customWidth="1"/>
    <col min="8" max="8" width="30.5546875" bestFit="1" customWidth="1"/>
    <col min="9" max="9" width="17" bestFit="1" customWidth="1"/>
    <col min="10" max="10" width="13.33203125" bestFit="1" customWidth="1"/>
    <col min="11" max="11" width="13.109375" bestFit="1" customWidth="1"/>
  </cols>
  <sheetData>
    <row r="1" spans="1:11" x14ac:dyDescent="0.3">
      <c r="B1" s="13" t="s">
        <v>1</v>
      </c>
      <c r="C1" s="13" t="s">
        <v>4</v>
      </c>
    </row>
    <row r="2" spans="1:11" x14ac:dyDescent="0.3">
      <c r="B2" s="14" t="s">
        <v>9</v>
      </c>
      <c r="C2" s="14" t="s">
        <v>10</v>
      </c>
    </row>
    <row r="5" spans="1:11" x14ac:dyDescent="0.3">
      <c r="A5" s="17" t="s">
        <v>0</v>
      </c>
      <c r="B5" s="17" t="s">
        <v>1</v>
      </c>
      <c r="C5" s="17" t="s">
        <v>2</v>
      </c>
      <c r="D5" s="18" t="s">
        <v>3</v>
      </c>
      <c r="E5" s="17" t="s">
        <v>4</v>
      </c>
      <c r="F5" s="17" t="s">
        <v>5</v>
      </c>
      <c r="G5" s="17" t="s">
        <v>6</v>
      </c>
      <c r="H5" s="17" t="s">
        <v>49</v>
      </c>
      <c r="I5" s="17" t="s">
        <v>50</v>
      </c>
      <c r="J5" s="17" t="s">
        <v>65</v>
      </c>
      <c r="K5" s="17" t="s">
        <v>66</v>
      </c>
    </row>
    <row r="6" spans="1:11" x14ac:dyDescent="0.3">
      <c r="A6" s="15">
        <v>2023</v>
      </c>
      <c r="B6" s="15" t="s">
        <v>9</v>
      </c>
      <c r="C6" s="15">
        <v>1</v>
      </c>
      <c r="D6" s="16">
        <v>44957</v>
      </c>
      <c r="E6" s="15" t="s">
        <v>10</v>
      </c>
      <c r="F6" s="15">
        <v>153000</v>
      </c>
      <c r="G6" s="15"/>
      <c r="H6" s="15" t="s">
        <v>11</v>
      </c>
      <c r="I6" s="15" t="s">
        <v>12</v>
      </c>
      <c r="J6" s="15" t="s">
        <v>12</v>
      </c>
      <c r="K6" s="15" t="s">
        <v>67</v>
      </c>
    </row>
    <row r="7" spans="1:11" x14ac:dyDescent="0.3">
      <c r="A7" s="15">
        <v>2023</v>
      </c>
      <c r="B7" s="15" t="s">
        <v>9</v>
      </c>
      <c r="C7" s="15">
        <v>1</v>
      </c>
      <c r="D7" s="16">
        <v>44957</v>
      </c>
      <c r="E7" s="15" t="s">
        <v>10</v>
      </c>
      <c r="F7" s="15">
        <v>27000</v>
      </c>
      <c r="G7" s="15"/>
      <c r="H7" s="15" t="s">
        <v>13</v>
      </c>
      <c r="I7" s="15" t="s">
        <v>12</v>
      </c>
      <c r="J7" s="15" t="s">
        <v>12</v>
      </c>
      <c r="K7" s="15" t="s">
        <v>67</v>
      </c>
    </row>
    <row r="8" spans="1:11" x14ac:dyDescent="0.3">
      <c r="A8" s="15">
        <v>2023</v>
      </c>
      <c r="B8" s="15" t="s">
        <v>9</v>
      </c>
      <c r="C8" s="15">
        <v>1</v>
      </c>
      <c r="D8" s="16">
        <v>44957</v>
      </c>
      <c r="E8" s="15" t="s">
        <v>10</v>
      </c>
      <c r="F8" s="15">
        <v>6000</v>
      </c>
      <c r="G8" s="15"/>
      <c r="H8" s="15" t="s">
        <v>14</v>
      </c>
      <c r="I8" s="15" t="s">
        <v>12</v>
      </c>
      <c r="J8" s="15" t="s">
        <v>12</v>
      </c>
      <c r="K8" s="15" t="s">
        <v>67</v>
      </c>
    </row>
    <row r="9" spans="1:11" x14ac:dyDescent="0.3">
      <c r="A9" s="15">
        <v>2023</v>
      </c>
      <c r="B9" s="15" t="s">
        <v>9</v>
      </c>
      <c r="C9" s="15">
        <v>1</v>
      </c>
      <c r="D9" s="16">
        <v>44957</v>
      </c>
      <c r="E9" s="15" t="s">
        <v>10</v>
      </c>
      <c r="F9" s="15">
        <v>-15000</v>
      </c>
      <c r="G9" s="15" t="s">
        <v>15</v>
      </c>
      <c r="H9" s="15" t="s">
        <v>16</v>
      </c>
      <c r="I9" s="15" t="s">
        <v>17</v>
      </c>
      <c r="J9" s="15" t="s">
        <v>67</v>
      </c>
      <c r="K9" s="15" t="s">
        <v>17</v>
      </c>
    </row>
    <row r="10" spans="1:11" x14ac:dyDescent="0.3">
      <c r="A10" s="15">
        <v>2023</v>
      </c>
      <c r="B10" s="15" t="s">
        <v>9</v>
      </c>
      <c r="C10" s="15">
        <v>1</v>
      </c>
      <c r="D10" s="16">
        <v>44957</v>
      </c>
      <c r="E10" s="15" t="s">
        <v>10</v>
      </c>
      <c r="F10" s="15">
        <v>-9000</v>
      </c>
      <c r="G10" s="15" t="s">
        <v>18</v>
      </c>
      <c r="H10" s="15" t="s">
        <v>16</v>
      </c>
      <c r="I10" s="15" t="s">
        <v>17</v>
      </c>
      <c r="J10" s="15" t="s">
        <v>67</v>
      </c>
      <c r="K10" s="15" t="s">
        <v>17</v>
      </c>
    </row>
    <row r="11" spans="1:11" x14ac:dyDescent="0.3">
      <c r="A11" s="15">
        <v>2023</v>
      </c>
      <c r="B11" s="15" t="s">
        <v>9</v>
      </c>
      <c r="C11" s="15">
        <v>1</v>
      </c>
      <c r="D11" s="16">
        <v>44957</v>
      </c>
      <c r="E11" s="15" t="s">
        <v>10</v>
      </c>
      <c r="F11" s="15">
        <v>-30000</v>
      </c>
      <c r="G11" s="15" t="s">
        <v>19</v>
      </c>
      <c r="H11" s="15" t="s">
        <v>16</v>
      </c>
      <c r="I11" s="15" t="s">
        <v>17</v>
      </c>
      <c r="J11" s="15" t="s">
        <v>67</v>
      </c>
      <c r="K11" s="15" t="s">
        <v>17</v>
      </c>
    </row>
    <row r="12" spans="1:11" x14ac:dyDescent="0.3">
      <c r="A12" s="15">
        <v>2023</v>
      </c>
      <c r="B12" s="15" t="s">
        <v>9</v>
      </c>
      <c r="C12" s="15">
        <v>1</v>
      </c>
      <c r="D12" s="16">
        <v>44957</v>
      </c>
      <c r="E12" s="15" t="s">
        <v>10</v>
      </c>
      <c r="F12" s="15">
        <v>-40000</v>
      </c>
      <c r="G12" s="15" t="s">
        <v>20</v>
      </c>
      <c r="H12" s="15" t="s">
        <v>16</v>
      </c>
      <c r="I12" s="15" t="s">
        <v>17</v>
      </c>
      <c r="J12" s="15" t="s">
        <v>67</v>
      </c>
      <c r="K12" s="15" t="s">
        <v>17</v>
      </c>
    </row>
    <row r="13" spans="1:11" x14ac:dyDescent="0.3">
      <c r="A13" s="15">
        <v>2023</v>
      </c>
      <c r="B13" s="15" t="s">
        <v>9</v>
      </c>
      <c r="C13" s="15">
        <v>1</v>
      </c>
      <c r="D13" s="16">
        <v>44957</v>
      </c>
      <c r="E13" s="15" t="s">
        <v>10</v>
      </c>
      <c r="F13" s="15">
        <v>-30000</v>
      </c>
      <c r="G13" s="15" t="s">
        <v>21</v>
      </c>
      <c r="H13" s="15" t="s">
        <v>16</v>
      </c>
      <c r="I13" s="15" t="s">
        <v>17</v>
      </c>
      <c r="J13" s="15" t="s">
        <v>67</v>
      </c>
      <c r="K13" s="15" t="s">
        <v>17</v>
      </c>
    </row>
    <row r="14" spans="1:11" x14ac:dyDescent="0.3">
      <c r="A14" s="15">
        <v>2023</v>
      </c>
      <c r="B14" s="15" t="s">
        <v>9</v>
      </c>
      <c r="C14" s="15">
        <v>1</v>
      </c>
      <c r="D14" s="16">
        <v>44957</v>
      </c>
      <c r="E14" s="15" t="s">
        <v>10</v>
      </c>
      <c r="F14" s="15">
        <v>-1500</v>
      </c>
      <c r="G14" s="15" t="s">
        <v>22</v>
      </c>
      <c r="H14" s="15" t="s">
        <v>16</v>
      </c>
      <c r="I14" s="15" t="s">
        <v>17</v>
      </c>
      <c r="J14" s="15" t="s">
        <v>67</v>
      </c>
      <c r="K14" s="15" t="s">
        <v>17</v>
      </c>
    </row>
    <row r="15" spans="1:11" x14ac:dyDescent="0.3">
      <c r="A15" s="15">
        <v>2023</v>
      </c>
      <c r="B15" s="15" t="s">
        <v>9</v>
      </c>
      <c r="C15" s="15">
        <v>1</v>
      </c>
      <c r="D15" s="16">
        <v>44957</v>
      </c>
      <c r="E15" s="15" t="s">
        <v>10</v>
      </c>
      <c r="F15" s="15">
        <v>-20000</v>
      </c>
      <c r="G15" s="15" t="s">
        <v>23</v>
      </c>
      <c r="H15" s="15" t="s">
        <v>24</v>
      </c>
      <c r="I15" s="15" t="s">
        <v>17</v>
      </c>
      <c r="J15" s="15" t="s">
        <v>67</v>
      </c>
      <c r="K15" s="15" t="s">
        <v>17</v>
      </c>
    </row>
    <row r="16" spans="1:11" x14ac:dyDescent="0.3">
      <c r="A16" s="15">
        <v>2023</v>
      </c>
      <c r="B16" s="15" t="s">
        <v>9</v>
      </c>
      <c r="C16" s="15">
        <v>1</v>
      </c>
      <c r="D16" s="16">
        <v>44957</v>
      </c>
      <c r="E16" s="15" t="s">
        <v>10</v>
      </c>
      <c r="F16" s="15">
        <v>-1200</v>
      </c>
      <c r="G16" s="15" t="s">
        <v>25</v>
      </c>
      <c r="H16" s="15" t="s">
        <v>24</v>
      </c>
      <c r="I16" s="15" t="s">
        <v>17</v>
      </c>
      <c r="J16" s="15" t="s">
        <v>67</v>
      </c>
      <c r="K16" s="15" t="s">
        <v>17</v>
      </c>
    </row>
    <row r="17" spans="1:11" x14ac:dyDescent="0.3">
      <c r="A17" s="15">
        <v>2023</v>
      </c>
      <c r="B17" s="15" t="s">
        <v>9</v>
      </c>
      <c r="C17" s="15">
        <v>1</v>
      </c>
      <c r="D17" s="16">
        <v>44957</v>
      </c>
      <c r="E17" s="15" t="s">
        <v>10</v>
      </c>
      <c r="F17" s="15">
        <v>-2700</v>
      </c>
      <c r="G17" s="15" t="s">
        <v>26</v>
      </c>
      <c r="H17" s="15" t="s">
        <v>24</v>
      </c>
      <c r="I17" s="15" t="s">
        <v>17</v>
      </c>
      <c r="J17" s="15" t="s">
        <v>67</v>
      </c>
      <c r="K17" s="15" t="s">
        <v>17</v>
      </c>
    </row>
    <row r="18" spans="1:11" x14ac:dyDescent="0.3">
      <c r="A18" s="15">
        <v>2023</v>
      </c>
      <c r="B18" s="15" t="s">
        <v>9</v>
      </c>
      <c r="C18" s="15">
        <v>1</v>
      </c>
      <c r="D18" s="16">
        <v>44957</v>
      </c>
      <c r="E18" s="15" t="s">
        <v>10</v>
      </c>
      <c r="F18" s="15">
        <v>-3000</v>
      </c>
      <c r="G18" s="15" t="s">
        <v>11</v>
      </c>
      <c r="H18" s="15" t="s">
        <v>24</v>
      </c>
      <c r="I18" s="15" t="s">
        <v>17</v>
      </c>
      <c r="J18" s="15" t="s">
        <v>67</v>
      </c>
      <c r="K18" s="15" t="s">
        <v>17</v>
      </c>
    </row>
    <row r="19" spans="1:11" x14ac:dyDescent="0.3">
      <c r="A19" s="15">
        <v>2023</v>
      </c>
      <c r="B19" s="15" t="s">
        <v>9</v>
      </c>
      <c r="C19" s="15">
        <v>1</v>
      </c>
      <c r="D19" s="16">
        <v>44957</v>
      </c>
      <c r="E19" s="15" t="s">
        <v>10</v>
      </c>
      <c r="F19" s="15">
        <v>-65000</v>
      </c>
      <c r="G19" s="15" t="s">
        <v>27</v>
      </c>
      <c r="H19" s="15" t="s">
        <v>24</v>
      </c>
      <c r="I19" s="15" t="s">
        <v>17</v>
      </c>
      <c r="J19" s="15" t="s">
        <v>67</v>
      </c>
      <c r="K19" s="15" t="s">
        <v>17</v>
      </c>
    </row>
    <row r="20" spans="1:11" x14ac:dyDescent="0.3">
      <c r="A20" s="15">
        <v>2023</v>
      </c>
      <c r="B20" s="15" t="s">
        <v>9</v>
      </c>
      <c r="C20" s="15">
        <v>1</v>
      </c>
      <c r="D20" s="16">
        <v>44957</v>
      </c>
      <c r="E20" s="15" t="s">
        <v>10</v>
      </c>
      <c r="F20" s="15">
        <v>-2100</v>
      </c>
      <c r="G20" s="15" t="s">
        <v>22</v>
      </c>
      <c r="H20" s="15" t="s">
        <v>24</v>
      </c>
      <c r="I20" s="15" t="s">
        <v>17</v>
      </c>
      <c r="J20" s="15" t="s">
        <v>67</v>
      </c>
      <c r="K20" s="15" t="s">
        <v>17</v>
      </c>
    </row>
    <row r="21" spans="1:11" x14ac:dyDescent="0.3">
      <c r="A21" s="15">
        <v>2023</v>
      </c>
      <c r="B21" s="15" t="s">
        <v>9</v>
      </c>
      <c r="C21" s="15">
        <v>1</v>
      </c>
      <c r="D21" s="16">
        <v>44957</v>
      </c>
      <c r="E21" s="15" t="s">
        <v>10</v>
      </c>
      <c r="F21" s="15">
        <v>-12000</v>
      </c>
      <c r="G21" s="15" t="s">
        <v>28</v>
      </c>
      <c r="H21" s="15" t="s">
        <v>28</v>
      </c>
      <c r="I21" s="15" t="s">
        <v>17</v>
      </c>
      <c r="J21" s="15" t="s">
        <v>67</v>
      </c>
      <c r="K21" s="15" t="s">
        <v>17</v>
      </c>
    </row>
    <row r="22" spans="1:11" ht="15" thickBot="1" x14ac:dyDescent="0.35">
      <c r="A22" s="6"/>
      <c r="B22" s="6"/>
      <c r="C22" s="6"/>
      <c r="D22" s="7"/>
      <c r="E22" s="6"/>
      <c r="F22" s="6"/>
      <c r="G22" s="6"/>
      <c r="H22" s="6"/>
      <c r="I22" s="6"/>
      <c r="J22" s="6"/>
      <c r="K22" s="6"/>
    </row>
    <row r="23" spans="1:11" x14ac:dyDescent="0.3">
      <c r="E23" s="34" t="s">
        <v>75</v>
      </c>
      <c r="F23" s="35"/>
    </row>
    <row r="24" spans="1:11" ht="43.2" x14ac:dyDescent="0.3">
      <c r="E24" s="19" t="s">
        <v>70</v>
      </c>
      <c r="F24" s="20">
        <f>SUM(F6:F8)</f>
        <v>186000</v>
      </c>
    </row>
    <row r="25" spans="1:11" ht="28.8" x14ac:dyDescent="0.3">
      <c r="E25" s="19" t="s">
        <v>69</v>
      </c>
      <c r="F25" s="21">
        <f>SUM(F9:F21)</f>
        <v>-231500</v>
      </c>
    </row>
    <row r="26" spans="1:11" x14ac:dyDescent="0.3">
      <c r="E26" s="22" t="s">
        <v>71</v>
      </c>
      <c r="F26" s="23">
        <f>SUMIF($H$6:$H$21,H15,F6:F21)</f>
        <v>-94000</v>
      </c>
    </row>
    <row r="27" spans="1:11" x14ac:dyDescent="0.3">
      <c r="E27" s="22" t="s">
        <v>72</v>
      </c>
      <c r="F27" s="24">
        <f>'Jan_Nut (A.F)'!F24-'Jan_Nut (A.F)'!F26</f>
        <v>280000</v>
      </c>
    </row>
    <row r="28" spans="1:11" x14ac:dyDescent="0.3">
      <c r="E28" s="22" t="s">
        <v>73</v>
      </c>
      <c r="F28" s="21">
        <f>SUMIF($H$6:$H$21,H9,F6:F21)</f>
        <v>-125500</v>
      </c>
    </row>
    <row r="29" spans="1:11" x14ac:dyDescent="0.3">
      <c r="E29" s="22" t="s">
        <v>74</v>
      </c>
      <c r="F29" s="24">
        <f>F27-(F28)</f>
        <v>405500</v>
      </c>
    </row>
    <row r="30" spans="1:11" x14ac:dyDescent="0.3">
      <c r="E30" s="22" t="s">
        <v>28</v>
      </c>
      <c r="F30" s="23">
        <f>SUMIF($H$6:$H$21,H21,F6:F21)</f>
        <v>-12000</v>
      </c>
    </row>
    <row r="31" spans="1:11" ht="15" thickBot="1" x14ac:dyDescent="0.35">
      <c r="E31" s="25" t="s">
        <v>76</v>
      </c>
      <c r="F31" s="26">
        <f>F29-F30</f>
        <v>417500</v>
      </c>
    </row>
  </sheetData>
  <autoFilter ref="A5:K21" xr:uid="{A2FFFAF0-FEF5-450F-A863-3F1279B8A0B8}"/>
  <mergeCells count="1">
    <mergeCell ref="E23:F23"/>
  </mergeCells>
  <pageMargins left="0.7" right="0.7" top="0.75" bottom="0.75" header="0.3" footer="0.3"/>
  <ignoredErrors>
    <ignoredError sqref="F24:F25" formulaRange="1"/>
    <ignoredError sqref="F30" formula="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66C7F-8104-4C90-972A-CBBD0C0E2972}">
  <sheetPr codeName="Sheet7"/>
  <dimension ref="A1:K32"/>
  <sheetViews>
    <sheetView workbookViewId="0">
      <pane ySplit="4" topLeftCell="A5" activePane="bottomLeft" state="frozen"/>
      <selection activeCell="B5" sqref="B5"/>
      <selection pane="bottomLeft" activeCell="B5" sqref="B5"/>
    </sheetView>
  </sheetViews>
  <sheetFormatPr defaultRowHeight="14.4" x14ac:dyDescent="0.3"/>
  <cols>
    <col min="2" max="2" width="11.88671875" bestFit="1" customWidth="1"/>
    <col min="3" max="3" width="15" bestFit="1" customWidth="1"/>
    <col min="4" max="4" width="15.109375" bestFit="1" customWidth="1"/>
    <col min="5" max="5" width="27.21875" bestFit="1" customWidth="1"/>
    <col min="6" max="6" width="21.33203125" customWidth="1"/>
    <col min="7" max="7" width="15.5546875" bestFit="1" customWidth="1"/>
    <col min="8" max="8" width="30.5546875" bestFit="1" customWidth="1"/>
    <col min="9" max="9" width="17" bestFit="1" customWidth="1"/>
    <col min="10" max="10" width="13.33203125" bestFit="1" customWidth="1"/>
    <col min="11" max="11" width="13.109375" bestFit="1" customWidth="1"/>
  </cols>
  <sheetData>
    <row r="1" spans="1:11" hidden="1" x14ac:dyDescent="0.3">
      <c r="C1" s="27" t="s">
        <v>1</v>
      </c>
      <c r="D1" s="27" t="s">
        <v>4</v>
      </c>
    </row>
    <row r="2" spans="1:11" hidden="1" x14ac:dyDescent="0.3">
      <c r="C2" s="15" t="s">
        <v>9</v>
      </c>
      <c r="D2" s="15" t="s">
        <v>29</v>
      </c>
    </row>
    <row r="3" spans="1:11" hidden="1" x14ac:dyDescent="0.3"/>
    <row r="4" spans="1:11" hidden="1" x14ac:dyDescent="0.3">
      <c r="A4" s="17" t="s">
        <v>0</v>
      </c>
      <c r="B4" s="17" t="s">
        <v>1</v>
      </c>
      <c r="C4" s="17" t="s">
        <v>2</v>
      </c>
      <c r="D4" s="18" t="s">
        <v>3</v>
      </c>
      <c r="E4" s="17" t="s">
        <v>4</v>
      </c>
      <c r="F4" s="17" t="s">
        <v>5</v>
      </c>
      <c r="G4" s="17" t="s">
        <v>6</v>
      </c>
      <c r="H4" s="17" t="s">
        <v>49</v>
      </c>
      <c r="I4" s="17" t="s">
        <v>50</v>
      </c>
      <c r="J4" s="17" t="s">
        <v>65</v>
      </c>
      <c r="K4" s="17" t="s">
        <v>66</v>
      </c>
    </row>
    <row r="5" spans="1:11" hidden="1" x14ac:dyDescent="0.3">
      <c r="A5" s="15">
        <v>2023</v>
      </c>
      <c r="B5" s="15" t="s">
        <v>9</v>
      </c>
      <c r="C5" s="15">
        <v>1</v>
      </c>
      <c r="D5" s="16">
        <v>44957</v>
      </c>
      <c r="E5" s="15" t="s">
        <v>29</v>
      </c>
      <c r="F5" s="15">
        <v>700000</v>
      </c>
      <c r="G5" s="15"/>
      <c r="H5" s="15" t="s">
        <v>11</v>
      </c>
      <c r="I5" s="15" t="s">
        <v>12</v>
      </c>
      <c r="J5" s="15" t="s">
        <v>12</v>
      </c>
      <c r="K5" s="15" t="s">
        <v>67</v>
      </c>
    </row>
    <row r="6" spans="1:11" hidden="1" x14ac:dyDescent="0.3">
      <c r="A6" s="15">
        <v>2023</v>
      </c>
      <c r="B6" s="15" t="s">
        <v>9</v>
      </c>
      <c r="C6" s="15">
        <v>1</v>
      </c>
      <c r="D6" s="16">
        <v>44957</v>
      </c>
      <c r="E6" s="15" t="s">
        <v>29</v>
      </c>
      <c r="F6" s="15">
        <v>24000</v>
      </c>
      <c r="G6" s="15"/>
      <c r="H6" s="15" t="s">
        <v>14</v>
      </c>
      <c r="I6" s="15" t="s">
        <v>12</v>
      </c>
      <c r="J6" s="15" t="s">
        <v>12</v>
      </c>
      <c r="K6" s="15" t="s">
        <v>67</v>
      </c>
    </row>
    <row r="7" spans="1:11" hidden="1" x14ac:dyDescent="0.3">
      <c r="A7" s="15">
        <v>2023</v>
      </c>
      <c r="B7" s="15" t="s">
        <v>9</v>
      </c>
      <c r="C7" s="15">
        <v>1</v>
      </c>
      <c r="D7" s="16">
        <v>44957</v>
      </c>
      <c r="E7" s="15" t="s">
        <v>29</v>
      </c>
      <c r="F7" s="15">
        <v>-18000</v>
      </c>
      <c r="G7" s="15" t="s">
        <v>15</v>
      </c>
      <c r="H7" s="15" t="s">
        <v>16</v>
      </c>
      <c r="I7" s="15" t="s">
        <v>17</v>
      </c>
      <c r="J7" s="15" t="s">
        <v>67</v>
      </c>
      <c r="K7" s="15" t="s">
        <v>17</v>
      </c>
    </row>
    <row r="8" spans="1:11" hidden="1" x14ac:dyDescent="0.3">
      <c r="A8" s="15">
        <v>2023</v>
      </c>
      <c r="B8" s="15" t="s">
        <v>9</v>
      </c>
      <c r="C8" s="15">
        <v>1</v>
      </c>
      <c r="D8" s="16">
        <v>44957</v>
      </c>
      <c r="E8" s="15" t="s">
        <v>29</v>
      </c>
      <c r="F8" s="15">
        <v>-54000</v>
      </c>
      <c r="G8" s="15" t="s">
        <v>18</v>
      </c>
      <c r="H8" s="15" t="s">
        <v>16</v>
      </c>
      <c r="I8" s="15" t="s">
        <v>17</v>
      </c>
      <c r="J8" s="15" t="s">
        <v>67</v>
      </c>
      <c r="K8" s="15" t="s">
        <v>17</v>
      </c>
    </row>
    <row r="9" spans="1:11" hidden="1" x14ac:dyDescent="0.3">
      <c r="A9" s="15">
        <v>2023</v>
      </c>
      <c r="B9" s="15" t="s">
        <v>9</v>
      </c>
      <c r="C9" s="15">
        <v>1</v>
      </c>
      <c r="D9" s="16">
        <v>44957</v>
      </c>
      <c r="E9" s="15" t="s">
        <v>29</v>
      </c>
      <c r="F9" s="15">
        <v>-50000</v>
      </c>
      <c r="G9" s="15" t="s">
        <v>19</v>
      </c>
      <c r="H9" s="15" t="s">
        <v>16</v>
      </c>
      <c r="I9" s="15" t="s">
        <v>17</v>
      </c>
      <c r="J9" s="15" t="s">
        <v>67</v>
      </c>
      <c r="K9" s="15" t="s">
        <v>17</v>
      </c>
    </row>
    <row r="10" spans="1:11" hidden="1" x14ac:dyDescent="0.3">
      <c r="A10" s="15">
        <v>2023</v>
      </c>
      <c r="B10" s="15" t="s">
        <v>9</v>
      </c>
      <c r="C10" s="15">
        <v>1</v>
      </c>
      <c r="D10" s="16">
        <v>44957</v>
      </c>
      <c r="E10" s="15" t="s">
        <v>29</v>
      </c>
      <c r="F10" s="15">
        <v>-60000</v>
      </c>
      <c r="G10" s="15" t="s">
        <v>20</v>
      </c>
      <c r="H10" s="15" t="s">
        <v>16</v>
      </c>
      <c r="I10" s="15" t="s">
        <v>17</v>
      </c>
      <c r="J10" s="15" t="s">
        <v>67</v>
      </c>
      <c r="K10" s="15" t="s">
        <v>17</v>
      </c>
    </row>
    <row r="11" spans="1:11" hidden="1" x14ac:dyDescent="0.3">
      <c r="A11" s="15">
        <v>2023</v>
      </c>
      <c r="B11" s="15" t="s">
        <v>9</v>
      </c>
      <c r="C11" s="15">
        <v>1</v>
      </c>
      <c r="D11" s="16">
        <v>44957</v>
      </c>
      <c r="E11" s="15" t="s">
        <v>29</v>
      </c>
      <c r="F11" s="15">
        <v>-10000</v>
      </c>
      <c r="G11" s="15" t="s">
        <v>21</v>
      </c>
      <c r="H11" s="15" t="s">
        <v>16</v>
      </c>
      <c r="I11" s="15" t="s">
        <v>17</v>
      </c>
      <c r="J11" s="15" t="s">
        <v>67</v>
      </c>
      <c r="K11" s="15" t="s">
        <v>17</v>
      </c>
    </row>
    <row r="12" spans="1:11" hidden="1" x14ac:dyDescent="0.3">
      <c r="A12" s="15">
        <v>2023</v>
      </c>
      <c r="B12" s="15" t="s">
        <v>9</v>
      </c>
      <c r="C12" s="15">
        <v>1</v>
      </c>
      <c r="D12" s="16">
        <v>44957</v>
      </c>
      <c r="E12" s="15" t="s">
        <v>29</v>
      </c>
      <c r="F12" s="15">
        <v>-14400</v>
      </c>
      <c r="G12" s="15" t="s">
        <v>22</v>
      </c>
      <c r="H12" s="15" t="s">
        <v>16</v>
      </c>
      <c r="I12" s="15" t="s">
        <v>17</v>
      </c>
      <c r="J12" s="15" t="s">
        <v>67</v>
      </c>
      <c r="K12" s="15" t="s">
        <v>17</v>
      </c>
    </row>
    <row r="13" spans="1:11" hidden="1" x14ac:dyDescent="0.3">
      <c r="A13" s="15">
        <v>2023</v>
      </c>
      <c r="B13" s="15" t="s">
        <v>9</v>
      </c>
      <c r="C13" s="15">
        <v>1</v>
      </c>
      <c r="D13" s="16">
        <v>44957</v>
      </c>
      <c r="E13" s="15" t="s">
        <v>29</v>
      </c>
      <c r="F13" s="15">
        <v>-50000</v>
      </c>
      <c r="G13" s="15" t="s">
        <v>23</v>
      </c>
      <c r="H13" s="15" t="s">
        <v>24</v>
      </c>
      <c r="I13" s="15" t="s">
        <v>17</v>
      </c>
      <c r="J13" s="15" t="s">
        <v>67</v>
      </c>
      <c r="K13" s="15" t="s">
        <v>17</v>
      </c>
    </row>
    <row r="14" spans="1:11" hidden="1" x14ac:dyDescent="0.3">
      <c r="A14" s="15">
        <v>2023</v>
      </c>
      <c r="B14" s="15" t="s">
        <v>9</v>
      </c>
      <c r="C14" s="15">
        <v>1</v>
      </c>
      <c r="D14" s="16">
        <v>44957</v>
      </c>
      <c r="E14" s="15" t="s">
        <v>29</v>
      </c>
      <c r="F14" s="15">
        <v>-6000</v>
      </c>
      <c r="G14" s="15" t="s">
        <v>25</v>
      </c>
      <c r="H14" s="15" t="s">
        <v>24</v>
      </c>
      <c r="I14" s="15" t="s">
        <v>17</v>
      </c>
      <c r="J14" s="15" t="s">
        <v>67</v>
      </c>
      <c r="K14" s="15" t="s">
        <v>17</v>
      </c>
    </row>
    <row r="15" spans="1:11" hidden="1" x14ac:dyDescent="0.3">
      <c r="A15" s="15">
        <v>2023</v>
      </c>
      <c r="B15" s="15" t="s">
        <v>9</v>
      </c>
      <c r="C15" s="15">
        <v>1</v>
      </c>
      <c r="D15" s="16">
        <v>44957</v>
      </c>
      <c r="E15" s="15" t="s">
        <v>29</v>
      </c>
      <c r="F15" s="15">
        <v>-130000</v>
      </c>
      <c r="G15" s="15" t="s">
        <v>26</v>
      </c>
      <c r="H15" s="15" t="s">
        <v>24</v>
      </c>
      <c r="I15" s="15" t="s">
        <v>17</v>
      </c>
      <c r="J15" s="15" t="s">
        <v>67</v>
      </c>
      <c r="K15" s="15" t="s">
        <v>17</v>
      </c>
    </row>
    <row r="16" spans="1:11" hidden="1" x14ac:dyDescent="0.3">
      <c r="A16" s="15">
        <v>2023</v>
      </c>
      <c r="B16" s="15" t="s">
        <v>9</v>
      </c>
      <c r="C16" s="15">
        <v>1</v>
      </c>
      <c r="D16" s="16">
        <v>44957</v>
      </c>
      <c r="E16" s="15" t="s">
        <v>29</v>
      </c>
      <c r="F16" s="15">
        <v>-30000</v>
      </c>
      <c r="G16" s="15" t="s">
        <v>11</v>
      </c>
      <c r="H16" s="15" t="s">
        <v>24</v>
      </c>
      <c r="I16" s="15" t="s">
        <v>17</v>
      </c>
      <c r="J16" s="15" t="s">
        <v>67</v>
      </c>
      <c r="K16" s="15" t="s">
        <v>17</v>
      </c>
    </row>
    <row r="17" spans="1:11" hidden="1" x14ac:dyDescent="0.3">
      <c r="A17" s="15">
        <v>2023</v>
      </c>
      <c r="B17" s="15" t="s">
        <v>9</v>
      </c>
      <c r="C17" s="15">
        <v>1</v>
      </c>
      <c r="D17" s="16">
        <v>44957</v>
      </c>
      <c r="E17" s="15" t="s">
        <v>29</v>
      </c>
      <c r="F17" s="15">
        <v>-180000</v>
      </c>
      <c r="G17" s="15" t="s">
        <v>27</v>
      </c>
      <c r="H17" s="15" t="s">
        <v>24</v>
      </c>
      <c r="I17" s="15" t="s">
        <v>17</v>
      </c>
      <c r="J17" s="15" t="s">
        <v>67</v>
      </c>
      <c r="K17" s="15" t="s">
        <v>17</v>
      </c>
    </row>
    <row r="18" spans="1:11" hidden="1" x14ac:dyDescent="0.3">
      <c r="A18" s="15">
        <v>2023</v>
      </c>
      <c r="B18" s="15" t="s">
        <v>9</v>
      </c>
      <c r="C18" s="15">
        <v>1</v>
      </c>
      <c r="D18" s="16">
        <v>44957</v>
      </c>
      <c r="E18" s="15" t="s">
        <v>29</v>
      </c>
      <c r="F18" s="15">
        <v>-12600</v>
      </c>
      <c r="G18" s="15" t="s">
        <v>22</v>
      </c>
      <c r="H18" s="15" t="s">
        <v>24</v>
      </c>
      <c r="I18" s="15" t="s">
        <v>17</v>
      </c>
      <c r="J18" s="15" t="s">
        <v>67</v>
      </c>
      <c r="K18" s="15" t="s">
        <v>17</v>
      </c>
    </row>
    <row r="19" spans="1:11" hidden="1" x14ac:dyDescent="0.3">
      <c r="A19" s="15">
        <v>2023</v>
      </c>
      <c r="B19" s="15" t="s">
        <v>9</v>
      </c>
      <c r="C19" s="15">
        <v>1</v>
      </c>
      <c r="D19" s="16">
        <v>44957</v>
      </c>
      <c r="E19" s="15" t="s">
        <v>29</v>
      </c>
      <c r="F19" s="15">
        <v>21000</v>
      </c>
      <c r="G19" s="15"/>
      <c r="H19" s="15" t="s">
        <v>14</v>
      </c>
      <c r="I19" s="15" t="s">
        <v>12</v>
      </c>
      <c r="J19" s="15" t="s">
        <v>12</v>
      </c>
      <c r="K19" s="15" t="s">
        <v>67</v>
      </c>
    </row>
    <row r="20" spans="1:11" hidden="1" x14ac:dyDescent="0.3">
      <c r="A20" s="15">
        <v>2023</v>
      </c>
      <c r="B20" s="15" t="s">
        <v>9</v>
      </c>
      <c r="C20" s="15">
        <v>1</v>
      </c>
      <c r="D20" s="16">
        <v>44957</v>
      </c>
      <c r="E20" s="15" t="s">
        <v>29</v>
      </c>
      <c r="F20" s="15">
        <v>-49000</v>
      </c>
      <c r="G20" s="15" t="s">
        <v>28</v>
      </c>
      <c r="H20" s="15" t="s">
        <v>28</v>
      </c>
      <c r="I20" s="15" t="s">
        <v>17</v>
      </c>
      <c r="J20" s="15" t="s">
        <v>67</v>
      </c>
      <c r="K20" s="15" t="s">
        <v>17</v>
      </c>
    </row>
    <row r="21" spans="1:11" hidden="1" x14ac:dyDescent="0.3">
      <c r="A21" s="15">
        <v>2023</v>
      </c>
      <c r="B21" s="15" t="s">
        <v>9</v>
      </c>
      <c r="C21" s="15">
        <v>1</v>
      </c>
      <c r="D21" s="16">
        <v>44957</v>
      </c>
      <c r="E21" s="15" t="s">
        <v>29</v>
      </c>
      <c r="F21" s="15">
        <v>288000</v>
      </c>
      <c r="G21" s="15"/>
      <c r="H21" s="15" t="s">
        <v>13</v>
      </c>
      <c r="I21" s="15" t="s">
        <v>12</v>
      </c>
      <c r="J21" s="15" t="s">
        <v>12</v>
      </c>
      <c r="K21" s="15" t="s">
        <v>67</v>
      </c>
    </row>
    <row r="22" spans="1:11" ht="15" thickBot="1" x14ac:dyDescent="0.35"/>
    <row r="23" spans="1:11" x14ac:dyDescent="0.3">
      <c r="E23" s="36" t="s">
        <v>75</v>
      </c>
      <c r="F23" s="37"/>
    </row>
    <row r="24" spans="1:11" ht="28.8" x14ac:dyDescent="0.3">
      <c r="E24" s="19" t="s">
        <v>78</v>
      </c>
      <c r="F24" s="28">
        <f>SUMIF($I$5:$I$21,I21,F5:F21)</f>
        <v>1033000</v>
      </c>
    </row>
    <row r="25" spans="1:11" ht="28.8" x14ac:dyDescent="0.3">
      <c r="E25" s="19" t="s">
        <v>77</v>
      </c>
      <c r="F25" s="29">
        <f>SUMIF($I$5:$I$21,I7,F5:F21)</f>
        <v>-664000</v>
      </c>
    </row>
    <row r="26" spans="1:11" x14ac:dyDescent="0.3">
      <c r="E26" s="22" t="s">
        <v>71</v>
      </c>
      <c r="F26" s="21">
        <f>SUMIF($H$5:$H$21,H18,F5:F21)</f>
        <v>-408600</v>
      </c>
    </row>
    <row r="27" spans="1:11" x14ac:dyDescent="0.3">
      <c r="E27" s="22" t="s">
        <v>72</v>
      </c>
      <c r="F27" s="24">
        <f>'Jan_Sport_Equip (A.F)'!F24-'Jan_Sport_Equip (A.F)'!F26</f>
        <v>1441600</v>
      </c>
    </row>
    <row r="28" spans="1:11" x14ac:dyDescent="0.3">
      <c r="E28" s="22" t="s">
        <v>73</v>
      </c>
      <c r="F28" s="21">
        <f>SUMIF($H$5:$H$21,H7,F5:F21)</f>
        <v>-206400</v>
      </c>
    </row>
    <row r="29" spans="1:11" x14ac:dyDescent="0.3">
      <c r="E29" s="22" t="s">
        <v>74</v>
      </c>
      <c r="F29" s="24">
        <f>F27-F28</f>
        <v>1648000</v>
      </c>
    </row>
    <row r="30" spans="1:11" x14ac:dyDescent="0.3">
      <c r="E30" s="22" t="s">
        <v>28</v>
      </c>
      <c r="F30" s="21">
        <f>SUMIF($H$5:$H$21,H20,F5:F21)</f>
        <v>-49000</v>
      </c>
    </row>
    <row r="31" spans="1:11" ht="15" thickBot="1" x14ac:dyDescent="0.35">
      <c r="E31" s="25" t="s">
        <v>76</v>
      </c>
      <c r="F31" s="26">
        <f>F29-F30</f>
        <v>1697000</v>
      </c>
    </row>
    <row r="32" spans="1:11" x14ac:dyDescent="0.3">
      <c r="F32" s="33">
        <f>MAX(F24:F31)</f>
        <v>1697000</v>
      </c>
    </row>
  </sheetData>
  <mergeCells count="1">
    <mergeCell ref="E23:F23"/>
  </mergeCells>
  <pageMargins left="0.7" right="0.7" top="0.75" bottom="0.75" header="0.3" footer="0.3"/>
  <ignoredErrors>
    <ignoredError sqref="F30" formula="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4506C-62A2-4849-8642-17E477938E19}">
  <sheetPr codeName="Sheet8"/>
  <dimension ref="C1:D2"/>
  <sheetViews>
    <sheetView workbookViewId="0">
      <selection activeCell="B5" sqref="B5"/>
    </sheetView>
  </sheetViews>
  <sheetFormatPr defaultRowHeight="14.4" x14ac:dyDescent="0.3"/>
  <cols>
    <col min="3" max="4" width="12.109375" bestFit="1" customWidth="1"/>
  </cols>
  <sheetData>
    <row r="1" spans="3:4" x14ac:dyDescent="0.3">
      <c r="C1" s="13" t="s">
        <v>1</v>
      </c>
      <c r="D1" s="13" t="s">
        <v>4</v>
      </c>
    </row>
    <row r="2" spans="3:4" x14ac:dyDescent="0.3">
      <c r="C2" s="14" t="s">
        <v>9</v>
      </c>
      <c r="D2" s="14" t="s">
        <v>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9BFD4-B969-4472-9478-91C2BE145849}">
  <sheetPr codeName="Sheet9"/>
  <dimension ref="B3:B4"/>
  <sheetViews>
    <sheetView workbookViewId="0">
      <selection activeCell="B5" sqref="B5"/>
    </sheetView>
  </sheetViews>
  <sheetFormatPr defaultRowHeight="14.4" x14ac:dyDescent="0.3"/>
  <sheetData>
    <row r="3" spans="2:2" x14ac:dyDescent="0.3">
      <c r="B3" t="s">
        <v>63</v>
      </c>
    </row>
    <row r="4" spans="2:2" x14ac:dyDescent="0.3">
      <c r="B4" t="s">
        <v>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7176-9053-4935-8C0A-BAFB071A4B04}">
  <sheetPr codeName="Sheet10"/>
  <dimension ref="A1:B19"/>
  <sheetViews>
    <sheetView workbookViewId="0">
      <selection activeCell="B26" sqref="B26"/>
    </sheetView>
  </sheetViews>
  <sheetFormatPr defaultRowHeight="14.4" x14ac:dyDescent="0.3"/>
  <cols>
    <col min="1" max="1" width="48.33203125" bestFit="1" customWidth="1"/>
    <col min="2" max="2" width="164.88671875" style="8" bestFit="1" customWidth="1"/>
  </cols>
  <sheetData>
    <row r="1" spans="1:2" x14ac:dyDescent="0.3">
      <c r="A1" s="1" t="s">
        <v>0</v>
      </c>
      <c r="B1" s="8" t="s">
        <v>42</v>
      </c>
    </row>
    <row r="2" spans="1:2" x14ac:dyDescent="0.3">
      <c r="A2" s="1" t="s">
        <v>1</v>
      </c>
      <c r="B2" s="8" t="s">
        <v>43</v>
      </c>
    </row>
    <row r="3" spans="1:2" x14ac:dyDescent="0.3">
      <c r="A3" s="1" t="s">
        <v>2</v>
      </c>
      <c r="B3" s="8" t="s">
        <v>44</v>
      </c>
    </row>
    <row r="4" spans="1:2" x14ac:dyDescent="0.3">
      <c r="A4" s="2" t="s">
        <v>3</v>
      </c>
      <c r="B4" s="8" t="s">
        <v>45</v>
      </c>
    </row>
    <row r="5" spans="1:2" x14ac:dyDescent="0.3">
      <c r="A5" s="1" t="s">
        <v>4</v>
      </c>
      <c r="B5" s="8" t="s">
        <v>46</v>
      </c>
    </row>
    <row r="6" spans="1:2" x14ac:dyDescent="0.3">
      <c r="A6" s="1" t="s">
        <v>5</v>
      </c>
      <c r="B6" s="8" t="s">
        <v>47</v>
      </c>
    </row>
    <row r="7" spans="1:2" x14ac:dyDescent="0.3">
      <c r="A7" s="1" t="s">
        <v>6</v>
      </c>
      <c r="B7" s="8" t="s">
        <v>52</v>
      </c>
    </row>
    <row r="8" spans="1:2" x14ac:dyDescent="0.3">
      <c r="A8" s="1" t="s">
        <v>7</v>
      </c>
      <c r="B8" s="8" t="s">
        <v>51</v>
      </c>
    </row>
    <row r="9" spans="1:2" x14ac:dyDescent="0.3">
      <c r="A9" s="1" t="s">
        <v>8</v>
      </c>
      <c r="B9" s="8" t="s">
        <v>48</v>
      </c>
    </row>
    <row r="12" spans="1:2" x14ac:dyDescent="0.3">
      <c r="A12" s="3" t="s">
        <v>54</v>
      </c>
    </row>
    <row r="13" spans="1:2" x14ac:dyDescent="0.3">
      <c r="A13" s="4" t="s">
        <v>55</v>
      </c>
      <c r="B13" s="9">
        <v>100000</v>
      </c>
    </row>
    <row r="14" spans="1:2" x14ac:dyDescent="0.3">
      <c r="A14" s="4" t="s">
        <v>56</v>
      </c>
      <c r="B14" s="9">
        <v>20000</v>
      </c>
    </row>
    <row r="15" spans="1:2" x14ac:dyDescent="0.3">
      <c r="A15" s="4" t="s">
        <v>57</v>
      </c>
      <c r="B15" s="9">
        <f>B13-B14</f>
        <v>80000</v>
      </c>
    </row>
    <row r="16" spans="1:2" x14ac:dyDescent="0.3">
      <c r="A16" s="4" t="s">
        <v>58</v>
      </c>
      <c r="B16" s="9">
        <v>30000</v>
      </c>
    </row>
    <row r="17" spans="1:2" x14ac:dyDescent="0.3">
      <c r="A17" s="4" t="s">
        <v>59</v>
      </c>
      <c r="B17" s="9">
        <f>B15-B16</f>
        <v>50000</v>
      </c>
    </row>
    <row r="18" spans="1:2" x14ac:dyDescent="0.3">
      <c r="A18" s="5" t="s">
        <v>53</v>
      </c>
      <c r="B18" s="9">
        <v>15000</v>
      </c>
    </row>
    <row r="19" spans="1:2" x14ac:dyDescent="0.3">
      <c r="A19" s="4" t="s">
        <v>60</v>
      </c>
      <c r="B19" s="9">
        <f>B17-B18</f>
        <v>35000</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20</vt:i4>
      </vt:variant>
      <vt:variant>
        <vt:lpstr>Named Ranges</vt:lpstr>
      </vt:variant>
      <vt:variant>
        <vt:i4>12</vt:i4>
      </vt:variant>
    </vt:vector>
  </HeadingPairs>
  <TitlesOfParts>
    <vt:vector size="32" baseType="lpstr">
      <vt:lpstr>Revenue_Expense by Amount (P.T)</vt:lpstr>
      <vt:lpstr>Business Line by Month &amp; Income</vt:lpstr>
      <vt:lpstr>Pivot Table</vt:lpstr>
      <vt:lpstr>Dashboard</vt:lpstr>
      <vt:lpstr>Rev_exp Pivot</vt:lpstr>
      <vt:lpstr>Timeline</vt:lpstr>
      <vt:lpstr>Quarter_Month</vt:lpstr>
      <vt:lpstr>Quarter</vt:lpstr>
      <vt:lpstr>DOTW</vt:lpstr>
      <vt:lpstr>revenue_expense Listing</vt:lpstr>
      <vt:lpstr>Revenue_only Table</vt:lpstr>
      <vt:lpstr>Expense_only Table</vt:lpstr>
      <vt:lpstr>COGS</vt:lpstr>
      <vt:lpstr>OPEX</vt:lpstr>
      <vt:lpstr>Cell Reference</vt:lpstr>
      <vt:lpstr>Jan_Nut (A.F)</vt:lpstr>
      <vt:lpstr>Jan_Sport_Equip (A.F)</vt:lpstr>
      <vt:lpstr>Jan_Sport_Wear (A.F)</vt:lpstr>
      <vt:lpstr>Sheet2</vt:lpstr>
      <vt:lpstr>dictionary</vt:lpstr>
      <vt:lpstr>COGS!Criteria</vt:lpstr>
      <vt:lpstr>'Expense_only Table'!Criteria</vt:lpstr>
      <vt:lpstr>'Jan_Nut (A.F)'!Criteria</vt:lpstr>
      <vt:lpstr>'Jan_Sport_Equip (A.F)'!Criteria</vt:lpstr>
      <vt:lpstr>OPEX!Criteria</vt:lpstr>
      <vt:lpstr>COGS!Extract</vt:lpstr>
      <vt:lpstr>'Expense_only Table'!Extract</vt:lpstr>
      <vt:lpstr>'Jan_Nut (A.F)'!Extract</vt:lpstr>
      <vt:lpstr>'Jan_Sport_Equip (A.F)'!Extract</vt:lpstr>
      <vt:lpstr>OPEX!Extract</vt:lpstr>
      <vt:lpstr>'Revenue_only Table'!Extract</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Una Kosīte</dc:creator>
  <cp:lastModifiedBy>Adekoyejo Dada</cp:lastModifiedBy>
  <cp:lastPrinted>2024-08-22T12:10:55Z</cp:lastPrinted>
  <dcterms:created xsi:type="dcterms:W3CDTF">2024-07-24T20:33:34Z</dcterms:created>
  <dcterms:modified xsi:type="dcterms:W3CDTF">2024-08-22T12:12:45Z</dcterms:modified>
</cp:coreProperties>
</file>