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Raspberry Pi temperature manage" sheetId="1" r:id="rId1"/>
  </sheets>
  <calcPr calcId="144525"/>
</workbook>
</file>

<file path=xl/sharedStrings.xml><?xml version="1.0" encoding="utf-8"?>
<sst xmlns="http://schemas.openxmlformats.org/spreadsheetml/2006/main" count="66" uniqueCount="66">
  <si>
    <t>Item</t>
  </si>
  <si>
    <t>Name</t>
  </si>
  <si>
    <t>Qty</t>
  </si>
  <si>
    <t>Reference</t>
  </si>
  <si>
    <t>Product number</t>
  </si>
  <si>
    <t>Price</t>
  </si>
  <si>
    <t>Part page</t>
  </si>
  <si>
    <t>Capacitor 10uF</t>
  </si>
  <si>
    <t>C1, C2</t>
  </si>
  <si>
    <t>CL10A106MP8NNND</t>
  </si>
  <si>
    <t>https://www.mouser.pl/ProductDetail/Samsung-Electro-Mechanics/CL10A106MP8NNND?qs=sGAEpiMZZMvsSlwiRhF8qtsGU%2FCnaNeQOykQYB9KHGQ6qGDXYAVN1w%3D%3D</t>
  </si>
  <si>
    <t>Capacitor 0.1uF</t>
  </si>
  <si>
    <t>C3, C4, C5</t>
  </si>
  <si>
    <t>C0603C104K8RACTU</t>
  </si>
  <si>
    <t>https://www.mouser.pl/ProductDetail/KEMET/C0603C104K8RACTU?qs=7q2aiX3GdlhV1RoC2Ruw8Q%3D%3D</t>
  </si>
  <si>
    <t>Red LED</t>
  </si>
  <si>
    <t>D1, D2</t>
  </si>
  <si>
    <t>LTST-C191KRKT</t>
  </si>
  <si>
    <t>https://www.mouser.pl/ProductDetail/Lite-On/LTST-C191KRKT?qs=sGAEpiMZZMuCm2JlHBGefiI6XTgwWTjBqIuscz6Upzw%3D</t>
  </si>
  <si>
    <t>Diode LL4148</t>
  </si>
  <si>
    <t>D3, D4</t>
  </si>
  <si>
    <t>LL4148</t>
  </si>
  <si>
    <t>https://www.mouser.pl/ProductDetail/onsemi-Fairchild/LL4148?qs=sGAEpiMZZMtbRapU8LlZD9kBCaIQZVuxfJdpmPGhl1k%3D</t>
  </si>
  <si>
    <t>Fuse 50mA</t>
  </si>
  <si>
    <t>F1</t>
  </si>
  <si>
    <t>F0603G0R05FNTR</t>
  </si>
  <si>
    <t>https://www.mouser.pl/ProductDetail/Kyocera-AVX/F0603G0R05FNTR?qs=JtEK8acvKOPEA8BapUZ1nQ%3D%3D</t>
  </si>
  <si>
    <t>Pin Socket 2x20 2.54mm</t>
  </si>
  <si>
    <t>J1</t>
  </si>
  <si>
    <t>https://www.mouser.pl/ProductDetail/Wurth-Elektronik/61304021821?qs=bZr6mbWTK5mzEvTTGhcEyQ%3D%3D</t>
  </si>
  <si>
    <t>Screw Terminal x3 2.54mm</t>
  </si>
  <si>
    <t>J2</t>
  </si>
  <si>
    <t>https://www.mouser.pl/ProductDetail/CUI-Devices/TB002-500-03BE?qs=vLWxofP3U2xKqUO2wcZ40g%3D%3D</t>
  </si>
  <si>
    <t>Screw Terminal x2 2.54mm</t>
  </si>
  <si>
    <t>J3, J4</t>
  </si>
  <si>
    <t>https://www.mouser.pl/ProductDetail/CUI-Devices/TB001-500-02BE?qs=vLWxofP3U2zBBnHgU5u3DA%3D%3D</t>
  </si>
  <si>
    <t>Transistor NPN S8050</t>
  </si>
  <si>
    <t>Q1, Q2</t>
  </si>
  <si>
    <t>MMSS8050-L-TP</t>
  </si>
  <si>
    <t>https://www.mouser.pl/ProductDetail/Micro-Commercial-Components-MCC/MMSS8050-L-TP?qs=FaVZESsvgnebflbaqJWJVQ%3D%3D</t>
  </si>
  <si>
    <t>Resistor 430Ω, 0.1%</t>
  </si>
  <si>
    <t>R1</t>
  </si>
  <si>
    <t>ERA-3AEB431V</t>
  </si>
  <si>
    <t>https://www.mouser.pl/ProductDetail/Panasonic/ERA-3AEB431V?qs=sGAEpiMZZMvdGkrng054t59%2FMXCyyixeJcU9Z9YV6ng%3D</t>
  </si>
  <si>
    <t>Resistor 180Ω</t>
  </si>
  <si>
    <t>R2, R3</t>
  </si>
  <si>
    <t>ERJ-3GEYJ181V</t>
  </si>
  <si>
    <t>https://www.mouser.pl/ProductDetail/Panasonic/ERJ-3GEYJ181V?qs=sGAEpiMZZMvdGkrng054t8AJgcdMkx7xzUQtm7qOYxE%3D</t>
  </si>
  <si>
    <t>Resistor 510Ω</t>
  </si>
  <si>
    <t>R4, R5</t>
  </si>
  <si>
    <t>ERJ-3GEYJ511V</t>
  </si>
  <si>
    <t>https://www.mouser.pl/ProductDetail/Panasonic/ERJ-3GEYJ511V?qs=sGAEpiMZZMvdGkrng054t8ugkoYZivkgIzDDCM6DO7s%3D</t>
  </si>
  <si>
    <t>Voltage regulator MIC5225-3.3</t>
  </si>
  <si>
    <t>U1</t>
  </si>
  <si>
    <t>MIC5231-3.3YM5-TR</t>
  </si>
  <si>
    <t>https://www.mouser.pl/ProductDetail/Microchip-Technology/MIC5231-33YM5-TR?qs=U6T8BxXiZAV4ViZFSz%252BC0A%3D%3D&amp;gclid=CjwKCAjw-8qVBhANEiwAfjXLrmOsnn6y-DrG23r4fYzvO3xyZCZTm1_yUDjyj6c295oS1x0ENWnCBxoCpgkQAvD_BwE</t>
  </si>
  <si>
    <t>IC MAX31865</t>
  </si>
  <si>
    <t>U2</t>
  </si>
  <si>
    <t>MAX31865ATP+T</t>
  </si>
  <si>
    <t>https://www.mouser.pl/ProductDetail/Maxim-Integrated/MAX31865ATP%2bT?qs=mIV%2FTjyUFhl0J5LgcLJnSg%3D%3D</t>
  </si>
  <si>
    <t>Optocoupler FOD817</t>
  </si>
  <si>
    <t>U3, U4</t>
  </si>
  <si>
    <t>FOD817B3SD</t>
  </si>
  <si>
    <t>https://www.mouser.pl/ProductDetail/onsemi-Fairchild/FOD817B3SD?qs=32VJUWvZ7XaPAttVzV2Zlg%3D%3D</t>
  </si>
  <si>
    <t>Suma:</t>
  </si>
  <si>
    <t>Suma bez MAX i FOD817: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</si>
</sst>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176" formatCode="#,##0.00\ [$zł-415]"/>
  </numFmts>
  <fonts count="28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u/>
      <sz val="11"/>
      <color rgb="FF800080"/>
      <name val="Arial"/>
      <charset val="0"/>
      <scheme val="minor"/>
    </font>
    <font>
      <u/>
      <sz val="10"/>
      <color rgb="FF800080"/>
      <name val="Arial"/>
      <charset val="134"/>
      <scheme val="minor"/>
    </font>
    <font>
      <sz val="9.75"/>
      <color rgb="FF333333"/>
      <name val="Arial"/>
      <charset val="134"/>
      <scheme val="minor"/>
    </font>
    <font>
      <u/>
      <sz val="10"/>
      <color rgb="FF800080"/>
      <name val="Arial"/>
      <charset val="0"/>
      <scheme val="minor"/>
    </font>
    <font>
      <sz val="10"/>
      <name val="Arial"/>
      <charset val="134"/>
    </font>
    <font>
      <u/>
      <sz val="10"/>
      <color rgb="FF0000FF"/>
      <name val="Arial"/>
      <charset val="134"/>
      <scheme val="minor"/>
    </font>
    <font>
      <sz val="10"/>
      <color theme="4"/>
      <name val="Arial"/>
      <charset val="134"/>
      <scheme val="minor"/>
    </font>
    <font>
      <i/>
      <sz val="11"/>
      <color rgb="FF7F7F7F"/>
      <name val="Arial"/>
      <charset val="0"/>
      <scheme val="minor"/>
    </font>
    <font>
      <sz val="11"/>
      <color rgb="FFFF0000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9C6500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 tint="0.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6" fillId="10" borderId="1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22" borderId="6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4" fillId="26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10" borderId="7" applyNumberFormat="0" applyAlignment="0" applyProtection="0">
      <alignment vertical="center"/>
    </xf>
    <xf numFmtId="0" fontId="25" fillId="27" borderId="8" applyNumberFormat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</cellStyleXfs>
  <cellXfs count="18">
    <xf numFmtId="0" fontId="0" fillId="0" borderId="0" xfId="0" applyFont="1" applyAlignment="1"/>
    <xf numFmtId="0" fontId="1" fillId="0" borderId="0" xfId="0" applyFont="1" applyAlignment="1">
      <alignment horizontal="left"/>
    </xf>
    <xf numFmtId="176" fontId="1" fillId="0" borderId="0" xfId="0" applyNumberFormat="1" applyFont="1" applyAlignment="1">
      <alignment horizontal="left"/>
    </xf>
    <xf numFmtId="0" fontId="2" fillId="0" borderId="0" xfId="13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Fill="1" applyAlignment="1">
      <alignment vertical="center"/>
    </xf>
    <xf numFmtId="0" fontId="4" fillId="0" borderId="0" xfId="0" applyFont="1"/>
    <xf numFmtId="0" fontId="5" fillId="0" borderId="0" xfId="13" applyFont="1" applyAlignment="1">
      <alignment horizontal="left"/>
    </xf>
    <xf numFmtId="0" fontId="0" fillId="2" borderId="0" xfId="0" applyFont="1" applyFill="1" applyAlignment="1"/>
    <xf numFmtId="0" fontId="6" fillId="2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0" fillId="3" borderId="0" xfId="0" applyFont="1" applyFill="1" applyAlignment="1"/>
    <xf numFmtId="0" fontId="1" fillId="3" borderId="0" xfId="0" applyFont="1" applyFill="1" applyAlignment="1">
      <alignment horizontal="left"/>
    </xf>
    <xf numFmtId="176" fontId="1" fillId="3" borderId="0" xfId="0" applyNumberFormat="1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176" fontId="0" fillId="0" borderId="0" xfId="0" applyNumberFormat="1" applyFont="1" applyAlignment="1">
      <alignment horizontal="left"/>
    </xf>
    <xf numFmtId="0" fontId="8" fillId="0" borderId="0" xfId="0" applyFont="1" applyAlignment="1"/>
  </cellXfs>
  <cellStyles count="49">
    <cellStyle name="Normalny" xfId="0" builtinId="0"/>
    <cellStyle name="Dane wyjściowe" xfId="1" builtinId="21"/>
    <cellStyle name="Użyte hiperłącze" xfId="2" builtinId="9"/>
    <cellStyle name="Walutowy" xfId="3" builtinId="4"/>
    <cellStyle name="20% - Akcent 2" xfId="4" builtinId="34"/>
    <cellStyle name="20% - Akcent 6" xfId="5" builtinId="50"/>
    <cellStyle name="Akcent 2" xfId="6" builtinId="33"/>
    <cellStyle name="Nagłówek 2" xfId="7" builtinId="17"/>
    <cellStyle name="Dziesiętny" xfId="8" builtinId="3"/>
    <cellStyle name="Procentowy" xfId="9" builtinId="5"/>
    <cellStyle name="40% - Akcent 3" xfId="10" builtinId="39"/>
    <cellStyle name="Przecinek [0]" xfId="11" builtinId="6"/>
    <cellStyle name="Waluta [0]" xfId="12" builtinId="7"/>
    <cellStyle name="Hiperłącze" xfId="13" builtinId="8"/>
    <cellStyle name="Uwaga" xfId="14" builtinId="10"/>
    <cellStyle name="20% - Akcent 1" xfId="15" builtinId="30"/>
    <cellStyle name="Tekst ostrzeżenia" xfId="16" builtinId="11"/>
    <cellStyle name="40% - Akcent 4" xfId="17" builtinId="43"/>
    <cellStyle name="Dane wejściowe" xfId="18" builtinId="20"/>
    <cellStyle name="Tytuł" xfId="19" builtinId="15"/>
    <cellStyle name="Tekst objaśnienia" xfId="20" builtinId="53"/>
    <cellStyle name="20% - Akcent 5" xfId="21" builtinId="46"/>
    <cellStyle name="Akcent 1" xfId="22" builtinId="29"/>
    <cellStyle name="Nagłówek 1" xfId="23" builtinId="16"/>
    <cellStyle name="Akcent 3" xfId="24" builtinId="37"/>
    <cellStyle name="Nagłówek 3" xfId="25" builtinId="18"/>
    <cellStyle name="Akcent 4" xfId="26" builtinId="41"/>
    <cellStyle name="Nagłówek 4" xfId="27" builtinId="19"/>
    <cellStyle name="Obliczenia" xfId="28" builtinId="22"/>
    <cellStyle name="Komórka zaznaczona" xfId="29" builtinId="23"/>
    <cellStyle name="Komórka połączona" xfId="30" builtinId="24"/>
    <cellStyle name="Neutralne" xfId="31" builtinId="28"/>
    <cellStyle name="Suma" xfId="32" builtinId="25"/>
    <cellStyle name="Dobre" xfId="33" builtinId="26"/>
    <cellStyle name="Złe" xfId="34" builtinId="27"/>
    <cellStyle name="40% - Akcent 1" xfId="35" builtinId="31"/>
    <cellStyle name="60% - Akcent 1" xfId="36" builtinId="32"/>
    <cellStyle name="40% - Akcent 2" xfId="37" builtinId="35"/>
    <cellStyle name="60% - Akcent 2" xfId="38" builtinId="36"/>
    <cellStyle name="20% - Akcent 3" xfId="39" builtinId="38"/>
    <cellStyle name="60% - Akcent 3" xfId="40" builtinId="40"/>
    <cellStyle name="20% - Akcent 4" xfId="41" builtinId="42"/>
    <cellStyle name="60% - Akcent 4" xfId="42" builtinId="44"/>
    <cellStyle name="Akcent 5" xfId="43" builtinId="45"/>
    <cellStyle name="40% - Akcent 5" xfId="44" builtinId="47"/>
    <cellStyle name="60% - Akcent 5" xfId="45" builtinId="48"/>
    <cellStyle name="Akcent 6" xfId="46" builtinId="49"/>
    <cellStyle name="40% - Akcent 6" xfId="47" builtinId="51"/>
    <cellStyle name="60% - Akcent 6" xfId="48" builtinId="52"/>
  </cellStyles>
  <tableStyles count="0" defaultTableStyle="TableStyleMedium2" defaultPivotStyle="PivotStyleLight16"/>
  <colors>
    <mruColors>
      <color rgb="001D41D5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mouser.pl/ProductDetail/Panasonic/ERJ-3GEYJ181V?qs=sGAEpiMZZMvdGkrng054t8AJgcdMkx7xzUQtm7qOYxE%3D" TargetMode="External"/><Relationship Id="rId8" Type="http://schemas.openxmlformats.org/officeDocument/2006/relationships/hyperlink" Target="https://www.mouser.pl/ProductDetail/Panasonic/ERA-3AEB431V?qs=sGAEpiMZZMvdGkrng054t59%2FMXCyyixeJcU9Z9YV6ng%3D" TargetMode="External"/><Relationship Id="rId7" Type="http://schemas.openxmlformats.org/officeDocument/2006/relationships/hyperlink" Target="https://www.mouser.pl/ProductDetail/Micro-Commercial-Components-MCC/MMSS8050-L-TP?qs=FaVZESsvgnebflbaqJWJVQ%3D%3D" TargetMode="External"/><Relationship Id="rId6" Type="http://schemas.openxmlformats.org/officeDocument/2006/relationships/hyperlink" Target="https://www.mouser.pl/ProductDetail/Wurth-Elektronik/61304021821?qs=bZr6mbWTK5mzEvTTGhcEyQ%3D%3D" TargetMode="External"/><Relationship Id="rId5" Type="http://schemas.openxmlformats.org/officeDocument/2006/relationships/hyperlink" Target="https://www.mouser.pl/ProductDetail/CUI-Devices/TB001-500-02BE?qs=vLWxofP3U2zBBnHgU5u3DA%3D%3D" TargetMode="External"/><Relationship Id="rId4" Type="http://schemas.openxmlformats.org/officeDocument/2006/relationships/hyperlink" Target="https://www.mouser.pl/ProductDetail/CUI-Devices/TB002-500-03BE?qs=vLWxofP3U2xKqUO2wcZ40g%3D%3D" TargetMode="External"/><Relationship Id="rId3" Type="http://schemas.openxmlformats.org/officeDocument/2006/relationships/hyperlink" Target="https://www.mouser.pl/ProductDetail/Kyocera-AVX/F0603G0R05FNTR?qs=JtEK8acvKOPEA8BapUZ1nQ%3D%3D" TargetMode="External"/><Relationship Id="rId2" Type="http://schemas.openxmlformats.org/officeDocument/2006/relationships/hyperlink" Target="https://www.mouser.pl/ProductDetail/Lite-On/LTST-C191KRKT?qs=sGAEpiMZZMuCm2JlHBGefiI6XTgwWTjBqIuscz6Upzw%3D" TargetMode="External"/><Relationship Id="rId15" Type="http://schemas.openxmlformats.org/officeDocument/2006/relationships/hyperlink" Target="https://www.mouser.pl/ProductDetail/onsemi-Fairchild/LL4148?qs=sGAEpiMZZMtbRapU8LlZD9kBCaIQZVuxfJdpmPGhl1k%3D" TargetMode="External"/><Relationship Id="rId14" Type="http://schemas.openxmlformats.org/officeDocument/2006/relationships/hyperlink" Target="https://www.mouser.pl/ProductDetail/Samsung-Electro-Mechanics/CL10A106MP8NNND?qs=sGAEpiMZZMvsSlwiRhF8qtsGU%2FCnaNeQOykQYB9KHGQ6qGDXYAVN1w%3D%3D" TargetMode="External"/><Relationship Id="rId13" Type="http://schemas.openxmlformats.org/officeDocument/2006/relationships/hyperlink" Target="https://www.mouser.pl/ProductDetail/onsemi-Fairchild/FOD817B3SD?qs=32VJUWvZ7XaPAttVzV2Zlg%3D%3D" TargetMode="External"/><Relationship Id="rId12" Type="http://schemas.openxmlformats.org/officeDocument/2006/relationships/hyperlink" Target="https://www.mouser.pl/ProductDetail/Maxim-Integrated/MAX31865ATP%2bT?qs=mIV%2FTjyUFhl0J5LgcLJnSg%3D%3D" TargetMode="External"/><Relationship Id="rId11" Type="http://schemas.openxmlformats.org/officeDocument/2006/relationships/hyperlink" Target="https://www.mouser.pl/ProductDetail/Microchip-Technology/MIC5231-33YM5-TR?qs=U6T8BxXiZAV4ViZFSz%252BC0A%3D%3D&amp;gclid=CjwKCAjw-8qVBhANEiwAfjXLrmOsnn6y-DrG23r4fYzvO3xyZCZTm1_yUDjyj6c295oS1x0ENWnCBxoCpgkQAvD_BwE" TargetMode="External"/><Relationship Id="rId10" Type="http://schemas.openxmlformats.org/officeDocument/2006/relationships/hyperlink" Target="https://www.mouser.pl/ProductDetail/Panasonic/ERJ-3GEYJ511V?qs=sGAEpiMZZMvdGkrng054t8ugkoYZivkgIzDDCM6DO7s%3D" TargetMode="External"/><Relationship Id="rId1" Type="http://schemas.openxmlformats.org/officeDocument/2006/relationships/hyperlink" Target="https://www.mouser.pl/ProductDetail/KEMET/C0603C104K8RACTU?qs=7q2aiX3GdlhV1RoC2Ruw8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20"/>
  <sheetViews>
    <sheetView tabSelected="1" workbookViewId="0">
      <selection activeCell="G19" sqref="G19"/>
    </sheetView>
  </sheetViews>
  <sheetFormatPr defaultColWidth="12.6272727272727" defaultRowHeight="15.75" customHeight="1" outlineLevelCol="6"/>
  <cols>
    <col min="1" max="1" width="5.5" customWidth="1"/>
    <col min="2" max="2" width="26.2545454545455" customWidth="1"/>
    <col min="3" max="3" width="5.12727272727273" customWidth="1"/>
    <col min="4" max="4" width="10.8818181818182" customWidth="1"/>
    <col min="5" max="5" width="24.3636363636364" customWidth="1"/>
    <col min="6" max="6" width="9.38181818181818" customWidth="1"/>
    <col min="7" max="7" width="139.5" customWidth="1"/>
  </cols>
  <sheetData>
    <row r="1" customHeigh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Height="1" spans="1:7">
      <c r="A2" s="1">
        <v>1</v>
      </c>
      <c r="B2" s="1" t="s">
        <v>7</v>
      </c>
      <c r="C2" s="1">
        <v>2</v>
      </c>
      <c r="D2" s="1" t="s">
        <v>8</v>
      </c>
      <c r="E2" s="1" t="s">
        <v>9</v>
      </c>
      <c r="F2" s="2">
        <f>0.842*C2</f>
        <v>1.684</v>
      </c>
      <c r="G2" s="3" t="s">
        <v>10</v>
      </c>
    </row>
    <row r="3" customHeight="1" spans="1:7">
      <c r="A3" s="1">
        <v>2</v>
      </c>
      <c r="B3" s="1" t="s">
        <v>11</v>
      </c>
      <c r="C3" s="1">
        <v>3</v>
      </c>
      <c r="D3" s="1" t="s">
        <v>12</v>
      </c>
      <c r="E3" s="1" t="s">
        <v>13</v>
      </c>
      <c r="F3" s="2">
        <f>0.53*C3</f>
        <v>1.59</v>
      </c>
      <c r="G3" s="4" t="s">
        <v>14</v>
      </c>
    </row>
    <row r="4" customHeight="1" spans="1:7">
      <c r="A4" s="1">
        <v>3</v>
      </c>
      <c r="B4" s="1" t="s">
        <v>15</v>
      </c>
      <c r="C4" s="1">
        <v>2</v>
      </c>
      <c r="D4" s="5" t="s">
        <v>16</v>
      </c>
      <c r="E4" s="1" t="s">
        <v>17</v>
      </c>
      <c r="F4" s="2">
        <f>1.15*C4</f>
        <v>2.3</v>
      </c>
      <c r="G4" s="4" t="s">
        <v>18</v>
      </c>
    </row>
    <row r="5" customHeight="1" spans="1:7">
      <c r="A5" s="1">
        <v>4</v>
      </c>
      <c r="B5" s="1" t="s">
        <v>19</v>
      </c>
      <c r="C5" s="1">
        <v>2</v>
      </c>
      <c r="D5" s="1" t="s">
        <v>20</v>
      </c>
      <c r="E5" s="6" t="s">
        <v>21</v>
      </c>
      <c r="F5" s="2">
        <f>0.577*C5</f>
        <v>1.154</v>
      </c>
      <c r="G5" s="7" t="s">
        <v>22</v>
      </c>
    </row>
    <row r="6" customHeight="1" spans="1:7">
      <c r="A6" s="1">
        <v>5</v>
      </c>
      <c r="B6" s="1" t="s">
        <v>23</v>
      </c>
      <c r="C6" s="1">
        <v>1</v>
      </c>
      <c r="D6" s="1" t="s">
        <v>24</v>
      </c>
      <c r="E6" s="1" t="s">
        <v>25</v>
      </c>
      <c r="F6" s="2">
        <v>3.53</v>
      </c>
      <c r="G6" s="4" t="s">
        <v>26</v>
      </c>
    </row>
    <row r="7" customHeight="1" spans="1:7">
      <c r="A7" s="1">
        <v>6</v>
      </c>
      <c r="B7" s="1" t="s">
        <v>27</v>
      </c>
      <c r="C7" s="1">
        <v>1</v>
      </c>
      <c r="D7" s="1" t="s">
        <v>28</v>
      </c>
      <c r="E7" s="1">
        <v>61304021821</v>
      </c>
      <c r="F7" s="2">
        <v>8.46</v>
      </c>
      <c r="G7" s="4" t="s">
        <v>29</v>
      </c>
    </row>
    <row r="8" customHeight="1" spans="1:7">
      <c r="A8" s="1">
        <v>7</v>
      </c>
      <c r="B8" s="8" t="s">
        <v>30</v>
      </c>
      <c r="C8" s="1">
        <v>1</v>
      </c>
      <c r="D8" s="1" t="s">
        <v>31</v>
      </c>
      <c r="E8" s="9">
        <v>1725669</v>
      </c>
      <c r="F8" s="2">
        <v>3.09</v>
      </c>
      <c r="G8" s="4" t="s">
        <v>32</v>
      </c>
    </row>
    <row r="9" customHeight="1" spans="1:7">
      <c r="A9" s="1">
        <v>8</v>
      </c>
      <c r="B9" s="8" t="s">
        <v>33</v>
      </c>
      <c r="C9" s="1">
        <v>2</v>
      </c>
      <c r="D9" s="1" t="s">
        <v>34</v>
      </c>
      <c r="E9" s="1">
        <v>1725656</v>
      </c>
      <c r="F9" s="2">
        <f>2.87*C9</f>
        <v>5.74</v>
      </c>
      <c r="G9" s="4" t="s">
        <v>35</v>
      </c>
    </row>
    <row r="10" customHeight="1" spans="1:7">
      <c r="A10" s="1">
        <v>9</v>
      </c>
      <c r="B10" s="1" t="s">
        <v>36</v>
      </c>
      <c r="C10" s="1">
        <v>2</v>
      </c>
      <c r="D10" s="1" t="s">
        <v>37</v>
      </c>
      <c r="E10" s="1" t="s">
        <v>38</v>
      </c>
      <c r="F10" s="2">
        <f>0.93*C10</f>
        <v>1.86</v>
      </c>
      <c r="G10" s="10" t="s">
        <v>39</v>
      </c>
    </row>
    <row r="11" customHeight="1" spans="1:7">
      <c r="A11" s="1">
        <v>10</v>
      </c>
      <c r="B11" s="1" t="s">
        <v>40</v>
      </c>
      <c r="C11" s="1">
        <v>1</v>
      </c>
      <c r="D11" s="5" t="s">
        <v>41</v>
      </c>
      <c r="E11" s="1" t="s">
        <v>42</v>
      </c>
      <c r="F11" s="2">
        <v>1.55</v>
      </c>
      <c r="G11" s="10" t="s">
        <v>43</v>
      </c>
    </row>
    <row r="12" customHeight="1" spans="1:7">
      <c r="A12" s="1">
        <v>11</v>
      </c>
      <c r="B12" s="1" t="s">
        <v>44</v>
      </c>
      <c r="C12" s="1">
        <v>2</v>
      </c>
      <c r="D12" s="5" t="s">
        <v>45</v>
      </c>
      <c r="E12" s="1" t="s">
        <v>46</v>
      </c>
      <c r="F12" s="2">
        <f>0.44*C12</f>
        <v>0.88</v>
      </c>
      <c r="G12" s="4" t="s">
        <v>47</v>
      </c>
    </row>
    <row r="13" customHeight="1" spans="1:7">
      <c r="A13" s="1">
        <v>12</v>
      </c>
      <c r="B13" s="1" t="s">
        <v>48</v>
      </c>
      <c r="C13" s="1">
        <v>2</v>
      </c>
      <c r="D13" s="5" t="s">
        <v>49</v>
      </c>
      <c r="E13" s="1" t="s">
        <v>50</v>
      </c>
      <c r="F13" s="2">
        <f>0.44*C13</f>
        <v>0.88</v>
      </c>
      <c r="G13" s="10" t="s">
        <v>51</v>
      </c>
    </row>
    <row r="14" customHeight="1" spans="1:7">
      <c r="A14" s="1">
        <v>13</v>
      </c>
      <c r="B14" s="1" t="s">
        <v>52</v>
      </c>
      <c r="C14" s="1">
        <v>1</v>
      </c>
      <c r="D14" s="1" t="s">
        <v>53</v>
      </c>
      <c r="E14" s="1" t="s">
        <v>54</v>
      </c>
      <c r="F14" s="2">
        <v>6.65</v>
      </c>
      <c r="G14" s="10" t="s">
        <v>55</v>
      </c>
    </row>
    <row r="15" customHeight="1" spans="1:7">
      <c r="A15" s="1">
        <v>14</v>
      </c>
      <c r="B15" s="11" t="s">
        <v>56</v>
      </c>
      <c r="C15" s="12">
        <v>1</v>
      </c>
      <c r="D15" s="12" t="s">
        <v>57</v>
      </c>
      <c r="E15" s="12" t="s">
        <v>58</v>
      </c>
      <c r="F15" s="13">
        <f>33.15*C15</f>
        <v>33.15</v>
      </c>
      <c r="G15" s="14" t="s">
        <v>59</v>
      </c>
    </row>
    <row r="16" customHeight="1" spans="1:7">
      <c r="A16" s="1">
        <v>15</v>
      </c>
      <c r="B16" s="12" t="s">
        <v>60</v>
      </c>
      <c r="C16" s="12">
        <v>2</v>
      </c>
      <c r="D16" s="12" t="s">
        <v>61</v>
      </c>
      <c r="E16" s="12" t="s">
        <v>62</v>
      </c>
      <c r="F16" s="13">
        <f>2.56*C16</f>
        <v>5.12</v>
      </c>
      <c r="G16" s="15" t="s">
        <v>63</v>
      </c>
    </row>
    <row r="18" customHeight="1" spans="5:6">
      <c r="E18" t="s">
        <v>64</v>
      </c>
      <c r="F18" s="16">
        <f>SUM(F2:F16)</f>
        <v>77.638</v>
      </c>
    </row>
    <row r="19" customHeight="1" spans="5:6">
      <c r="E19" t="s">
        <v>65</v>
      </c>
      <c r="F19" s="16">
        <f>SUM(F2:F14)</f>
        <v>39.368</v>
      </c>
    </row>
    <row r="20" customHeight="1" spans="7:7">
      <c r="G20" s="17"/>
    </row>
  </sheetData>
  <hyperlinks>
    <hyperlink ref="G3" r:id="rId1" display="https://www.mouser.pl/ProductDetail/KEMET/C0603C104K8RACTU?qs=7q2aiX3GdlhV1RoC2Ruw8Q%3D%3D"/>
    <hyperlink ref="G4" r:id="rId2" display="https://www.mouser.pl/ProductDetail/Lite-On/LTST-C191KRKT?qs=sGAEpiMZZMuCm2JlHBGefiI6XTgwWTjBqIuscz6Upzw%3D"/>
    <hyperlink ref="G6" r:id="rId3" display="https://www.mouser.pl/ProductDetail/Kyocera-AVX/F0603G0R05FNTR?qs=JtEK8acvKOPEA8BapUZ1nQ%3D%3D" tooltip="https://www.mouser.pl/ProductDetail/Kyocera-AVX/F0603G0R05FNTR?qs=JtEK8acvKOPEA8BapUZ1nQ%3D%3D"/>
    <hyperlink ref="G8" r:id="rId4" display="https://www.mouser.pl/ProductDetail/CUI-Devices/TB002-500-03BE?qs=vLWxofP3U2xKqUO2wcZ40g%3D%3D" tooltip="https://www.mouser.pl/ProductDetail/CUI-Devices/TB002-500-03BE?qs=vLWxofP3U2xKqUO2wcZ40g%3D%3D"/>
    <hyperlink ref="G9" r:id="rId5" display="https://www.mouser.pl/ProductDetail/CUI-Devices/TB001-500-02BE?qs=vLWxofP3U2zBBnHgU5u3DA%3D%3D" tooltip="https://www.mouser.pl/ProductDetail/CUI-Devices/TB001-500-02BE?qs=vLWxofP3U2zBBnHgU5u3DA%3D%3D"/>
    <hyperlink ref="G7" r:id="rId6" display="https://www.mouser.pl/ProductDetail/Wurth-Elektronik/61304021821?qs=bZr6mbWTK5mzEvTTGhcEyQ%3D%3D"/>
    <hyperlink ref="G10" r:id="rId7" display="https://www.mouser.pl/ProductDetail/Micro-Commercial-Components-MCC/MMSS8050-L-TP?qs=FaVZESsvgnebflbaqJWJVQ%3D%3D"/>
    <hyperlink ref="G11" r:id="rId8" display="https://www.mouser.pl/ProductDetail/Panasonic/ERA-3AEB431V?qs=sGAEpiMZZMvdGkrng054t59%2FMXCyyixeJcU9Z9YV6ng%3D"/>
    <hyperlink ref="G12" r:id="rId9" display="https://www.mouser.pl/ProductDetail/Panasonic/ERJ-3GEYJ181V?qs=sGAEpiMZZMvdGkrng054t8AJgcdMkx7xzUQtm7qOYxE%3D"/>
    <hyperlink ref="G13" r:id="rId10" display="https://www.mouser.pl/ProductDetail/Panasonic/ERJ-3GEYJ511V?qs=sGAEpiMZZMvdGkrng054t8ugkoYZivkgIzDDCM6DO7s%3D"/>
    <hyperlink ref="G14" r:id="rId11" display="https://www.mouser.pl/ProductDetail/Microchip-Technology/MIC5231-33YM5-TR?qs=U6T8BxXiZAV4ViZFSz%252BC0A%3D%3D&amp;gclid=CjwKCAjw-8qVBhANEiwAfjXLrmOsnn6y-DrG23r4fYzvO3xyZCZTm1_yUDjyj6c295oS1x0ENWnCBxoCpgkQAvD_BwE"/>
    <hyperlink ref="G15" r:id="rId12" display="https://www.mouser.pl/ProductDetail/Maxim-Integrated/MAX31865ATP%2bT?qs=mIV%2FTjyUFhl0J5LgcLJnSg%3D%3D"/>
    <hyperlink ref="G16" r:id="rId13" display="https://www.mouser.pl/ProductDetail/onsemi-Fairchild/FOD817B3SD?qs=32VJUWvZ7XaPAttVzV2Zlg%3D%3D"/>
    <hyperlink ref="G2" r:id="rId14" display="https://www.mouser.pl/ProductDetail/Samsung-Electro-Mechanics/CL10A106MP8NNND?qs=sGAEpiMZZMvsSlwiRhF8qtsGU%2FCnaNeQOykQYB9KHGQ6qGDXYAVN1w%3D%3D"/>
    <hyperlink ref="G5" r:id="rId15" display="https://www.mouser.pl/ProductDetail/onsemi-Fairchild/LL4148?qs=sGAEpiMZZMtbRapU8LlZD9kBCaIQZVuxfJdpmPGhl1k%3D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Raspberry Pi temperature manage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Krzysztof Witkowski</cp:lastModifiedBy>
  <dcterms:created xsi:type="dcterms:W3CDTF">2022-06-22T10:54:00Z</dcterms:created>
  <dcterms:modified xsi:type="dcterms:W3CDTF">2022-07-04T09:37:11Z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AF83F44425314E53A7F405B25AC43D56</vt:lpwstr>
  </property>
  <property fmtid="{D5CDD505-2E9C-101B-9397-08002B2CF9AE}" pid="3" name="KSOProductBuildVer">
    <vt:lpwstr>1045-11.2.0.11156</vt:lpwstr>
  </property>
</Properties>
</file>