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4"/>
  </bookViews>
  <sheets>
    <sheet name="Описание" sheetId="17" r:id="rId1"/>
    <sheet name="&gt;&gt;&gt;&gt;" sheetId="18" r:id="rId2"/>
    <sheet name="Предсказание" sheetId="5" r:id="rId3"/>
    <sheet name="Формулы" sheetId="10" r:id="rId4"/>
    <sheet name="ГенерированныеДанные" sheetId="1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6" i="16" l="1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X136" i="16"/>
  <c r="W136" i="16"/>
  <c r="V136" i="16"/>
  <c r="U136" i="16"/>
  <c r="T136" i="16"/>
  <c r="M136" i="16"/>
  <c r="AD136" i="16" s="1"/>
  <c r="I136" i="16"/>
  <c r="Z136" i="16" s="1"/>
  <c r="H136" i="16"/>
  <c r="Y136" i="16" s="1"/>
  <c r="A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T2" i="16"/>
  <c r="X135" i="16"/>
  <c r="X134" i="16"/>
  <c r="X133" i="16"/>
  <c r="X132" i="16"/>
  <c r="X131" i="16"/>
  <c r="X130" i="16"/>
  <c r="X129" i="16"/>
  <c r="X128" i="16"/>
  <c r="X127" i="16"/>
  <c r="X126" i="16"/>
  <c r="X125" i="16"/>
  <c r="X124" i="16"/>
  <c r="X123" i="16"/>
  <c r="X122" i="16"/>
  <c r="X121" i="16"/>
  <c r="X120" i="16"/>
  <c r="X119" i="16"/>
  <c r="X118" i="16"/>
  <c r="X117" i="16"/>
  <c r="X116" i="16"/>
  <c r="X115" i="16"/>
  <c r="X114" i="16"/>
  <c r="X113" i="16"/>
  <c r="X112" i="16"/>
  <c r="X111" i="16"/>
  <c r="X110" i="16"/>
  <c r="X109" i="16"/>
  <c r="X108" i="16"/>
  <c r="X107" i="16"/>
  <c r="X106" i="16"/>
  <c r="X105" i="16"/>
  <c r="X104" i="16"/>
  <c r="X103" i="16"/>
  <c r="X102" i="16"/>
  <c r="X101" i="16"/>
  <c r="X100" i="16"/>
  <c r="X99" i="16"/>
  <c r="X98" i="16"/>
  <c r="X97" i="16"/>
  <c r="X96" i="16"/>
  <c r="X95" i="16"/>
  <c r="X94" i="16"/>
  <c r="X93" i="16"/>
  <c r="X92" i="16"/>
  <c r="X91" i="16"/>
  <c r="X90" i="16"/>
  <c r="X89" i="16"/>
  <c r="X88" i="16"/>
  <c r="X87" i="16"/>
  <c r="X86" i="16"/>
  <c r="X85" i="16"/>
  <c r="X84" i="16"/>
  <c r="X83" i="16"/>
  <c r="X82" i="16"/>
  <c r="X81" i="16"/>
  <c r="X80" i="16"/>
  <c r="X79" i="16"/>
  <c r="X78" i="16"/>
  <c r="X77" i="16"/>
  <c r="X76" i="16"/>
  <c r="X75" i="16"/>
  <c r="X74" i="16"/>
  <c r="X73" i="16"/>
  <c r="X72" i="16"/>
  <c r="X71" i="16"/>
  <c r="X70" i="16"/>
  <c r="X69" i="16"/>
  <c r="X68" i="16"/>
  <c r="X67" i="16"/>
  <c r="X66" i="16"/>
  <c r="X65" i="16"/>
  <c r="X64" i="16"/>
  <c r="X63" i="16"/>
  <c r="X62" i="16"/>
  <c r="X61" i="16"/>
  <c r="X60" i="16"/>
  <c r="X59" i="16"/>
  <c r="X58" i="16"/>
  <c r="X57" i="16"/>
  <c r="X56" i="16"/>
  <c r="X55" i="16"/>
  <c r="X54" i="16"/>
  <c r="X53" i="16"/>
  <c r="X52" i="16"/>
  <c r="X51" i="16"/>
  <c r="X50" i="16"/>
  <c r="X49" i="16"/>
  <c r="X48" i="16"/>
  <c r="X47" i="16"/>
  <c r="X46" i="16"/>
  <c r="X45" i="16"/>
  <c r="X44" i="16"/>
  <c r="X43" i="16"/>
  <c r="X42" i="16"/>
  <c r="X41" i="16"/>
  <c r="X40" i="16"/>
  <c r="X39" i="16"/>
  <c r="X38" i="16"/>
  <c r="X37" i="16"/>
  <c r="X36" i="16"/>
  <c r="X35" i="16"/>
  <c r="X34" i="16"/>
  <c r="X33" i="16"/>
  <c r="X32" i="16"/>
  <c r="X31" i="16"/>
  <c r="X30" i="16"/>
  <c r="X29" i="16"/>
  <c r="X28" i="16"/>
  <c r="X27" i="16"/>
  <c r="X26" i="16"/>
  <c r="X25" i="16"/>
  <c r="X24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X2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V135" i="16"/>
  <c r="V134" i="16"/>
  <c r="V133" i="16"/>
  <c r="V132" i="16"/>
  <c r="V131" i="16"/>
  <c r="V130" i="16"/>
  <c r="V129" i="16"/>
  <c r="V128" i="16"/>
  <c r="V127" i="16"/>
  <c r="V126" i="16"/>
  <c r="V125" i="16"/>
  <c r="V124" i="16"/>
  <c r="V123" i="16"/>
  <c r="V122" i="16"/>
  <c r="V121" i="16"/>
  <c r="V120" i="16"/>
  <c r="V119" i="16"/>
  <c r="V118" i="16"/>
  <c r="V117" i="16"/>
  <c r="V116" i="16"/>
  <c r="V115" i="16"/>
  <c r="V114" i="16"/>
  <c r="V113" i="16"/>
  <c r="V112" i="16"/>
  <c r="V111" i="16"/>
  <c r="V110" i="16"/>
  <c r="V109" i="16"/>
  <c r="V108" i="16"/>
  <c r="V107" i="16"/>
  <c r="V106" i="16"/>
  <c r="V105" i="16"/>
  <c r="V104" i="16"/>
  <c r="V103" i="16"/>
  <c r="V102" i="16"/>
  <c r="V101" i="16"/>
  <c r="V100" i="16"/>
  <c r="V99" i="16"/>
  <c r="V98" i="16"/>
  <c r="V97" i="16"/>
  <c r="V96" i="16"/>
  <c r="V95" i="16"/>
  <c r="V94" i="16"/>
  <c r="V93" i="16"/>
  <c r="V92" i="16"/>
  <c r="V91" i="16"/>
  <c r="V90" i="16"/>
  <c r="V89" i="16"/>
  <c r="V88" i="16"/>
  <c r="V87" i="16"/>
  <c r="V86" i="16"/>
  <c r="V85" i="16"/>
  <c r="V84" i="16"/>
  <c r="V83" i="16"/>
  <c r="V82" i="16"/>
  <c r="V81" i="16"/>
  <c r="V80" i="16"/>
  <c r="V79" i="16"/>
  <c r="V78" i="16"/>
  <c r="V77" i="16"/>
  <c r="V76" i="16"/>
  <c r="V75" i="16"/>
  <c r="V74" i="16"/>
  <c r="V73" i="16"/>
  <c r="V72" i="16"/>
  <c r="V71" i="16"/>
  <c r="V70" i="16"/>
  <c r="V69" i="16"/>
  <c r="V68" i="16"/>
  <c r="V67" i="16"/>
  <c r="V66" i="16"/>
  <c r="V65" i="16"/>
  <c r="V64" i="16"/>
  <c r="V63" i="16"/>
  <c r="V62" i="16"/>
  <c r="V61" i="16"/>
  <c r="V60" i="16"/>
  <c r="V59" i="16"/>
  <c r="V58" i="16"/>
  <c r="V57" i="16"/>
  <c r="V56" i="16"/>
  <c r="V55" i="16"/>
  <c r="V54" i="16"/>
  <c r="V53" i="16"/>
  <c r="V52" i="16"/>
  <c r="V51" i="16"/>
  <c r="V50" i="16"/>
  <c r="V49" i="16"/>
  <c r="V48" i="16"/>
  <c r="V47" i="16"/>
  <c r="V46" i="16"/>
  <c r="V45" i="16"/>
  <c r="V44" i="16"/>
  <c r="V43" i="16"/>
  <c r="V42" i="16"/>
  <c r="V41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V2" i="16"/>
  <c r="M135" i="16"/>
  <c r="AD135" i="16" s="1"/>
  <c r="H135" i="16"/>
  <c r="A135" i="16"/>
  <c r="M134" i="16"/>
  <c r="AD134" i="16" s="1"/>
  <c r="I134" i="16"/>
  <c r="H134" i="16"/>
  <c r="A134" i="16"/>
  <c r="M133" i="16"/>
  <c r="AD133" i="16" s="1"/>
  <c r="I133" i="16"/>
  <c r="Z133" i="16" s="1"/>
  <c r="H133" i="16"/>
  <c r="A133" i="16"/>
  <c r="I135" i="16" l="1"/>
  <c r="Y134" i="16"/>
  <c r="Z135" i="16"/>
  <c r="Y135" i="16"/>
  <c r="Z134" i="16"/>
  <c r="Y133" i="16"/>
  <c r="M132" i="16"/>
  <c r="AD131" i="16" l="1"/>
  <c r="AD130" i="16"/>
  <c r="AD129" i="16"/>
  <c r="AD128" i="16"/>
  <c r="AD127" i="16"/>
  <c r="AD126" i="16"/>
  <c r="AD125" i="16"/>
  <c r="AD124" i="16"/>
  <c r="AD123" i="16"/>
  <c r="AD122" i="16"/>
  <c r="AD121" i="16"/>
  <c r="AD120" i="16"/>
  <c r="AD119" i="16"/>
  <c r="AD76" i="16"/>
  <c r="AD75" i="16"/>
  <c r="AD74" i="16"/>
  <c r="AD73" i="16"/>
  <c r="AD72" i="16"/>
  <c r="AD71" i="16"/>
  <c r="AD70" i="16"/>
  <c r="AD69" i="16"/>
  <c r="AD68" i="16"/>
  <c r="AD67" i="16"/>
  <c r="AD66" i="16"/>
  <c r="AD65" i="16"/>
  <c r="AD64" i="16"/>
  <c r="AD63" i="16"/>
  <c r="AD62" i="16"/>
  <c r="AD61" i="16"/>
  <c r="AD60" i="16"/>
  <c r="AD59" i="16"/>
  <c r="AD58" i="16"/>
  <c r="AD57" i="16"/>
  <c r="AD56" i="16"/>
  <c r="AD55" i="16"/>
  <c r="AD54" i="16"/>
  <c r="AD53" i="16"/>
  <c r="AD52" i="16"/>
  <c r="AD51" i="16"/>
  <c r="AD50" i="16"/>
  <c r="AD49" i="16"/>
  <c r="AD48" i="16"/>
  <c r="AD47" i="16"/>
  <c r="AD46" i="16"/>
  <c r="A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AC4" i="16"/>
  <c r="AC3" i="16"/>
  <c r="AC2" i="16"/>
  <c r="I32" i="10"/>
  <c r="I31" i="10"/>
  <c r="I30" i="10"/>
  <c r="I29" i="10"/>
  <c r="I28" i="10"/>
  <c r="I27" i="10"/>
  <c r="I26" i="10"/>
  <c r="I25" i="10"/>
  <c r="I24" i="10"/>
  <c r="I23" i="10"/>
  <c r="AB3" i="16"/>
  <c r="AB2" i="16"/>
  <c r="F32" i="10"/>
  <c r="F31" i="10"/>
  <c r="F30" i="10"/>
  <c r="F29" i="10"/>
  <c r="F28" i="10"/>
  <c r="F27" i="10"/>
  <c r="F26" i="10"/>
  <c r="F25" i="10"/>
  <c r="F24" i="10"/>
  <c r="F23" i="10"/>
  <c r="AA2" i="16"/>
  <c r="B32" i="10"/>
  <c r="B31" i="10"/>
  <c r="B30" i="10"/>
  <c r="B29" i="10"/>
  <c r="B28" i="10"/>
  <c r="B27" i="10"/>
  <c r="B26" i="10"/>
  <c r="B25" i="10"/>
  <c r="B24" i="10"/>
  <c r="B23" i="10"/>
  <c r="Z131" i="16"/>
  <c r="Z130" i="16"/>
  <c r="Z129" i="16"/>
  <c r="Z128" i="16"/>
  <c r="Z127" i="16"/>
  <c r="Z126" i="16"/>
  <c r="Z125" i="16"/>
  <c r="Z124" i="16"/>
  <c r="Z123" i="16"/>
  <c r="Z122" i="16"/>
  <c r="Z121" i="16"/>
  <c r="Z120" i="16"/>
  <c r="Z119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Y131" i="16"/>
  <c r="Y130" i="16"/>
  <c r="Y129" i="16"/>
  <c r="Y128" i="16"/>
  <c r="Y127" i="16"/>
  <c r="Y126" i="16"/>
  <c r="Y125" i="16"/>
  <c r="Y124" i="16"/>
  <c r="Y123" i="16"/>
  <c r="Y122" i="16"/>
  <c r="Y121" i="16"/>
  <c r="Y120" i="16"/>
  <c r="Y119" i="16"/>
  <c r="Y76" i="16"/>
  <c r="Y75" i="16"/>
  <c r="Y74" i="16"/>
  <c r="Y73" i="16"/>
  <c r="Y72" i="16"/>
  <c r="Y71" i="16"/>
  <c r="Y70" i="16"/>
  <c r="Y69" i="16"/>
  <c r="Y68" i="16"/>
  <c r="Y67" i="16"/>
  <c r="Y66" i="16"/>
  <c r="Y65" i="16"/>
  <c r="Y64" i="16"/>
  <c r="Y63" i="16"/>
  <c r="Y62" i="16"/>
  <c r="Y61" i="16"/>
  <c r="Y60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24" i="10"/>
  <c r="E25" i="10"/>
  <c r="E26" i="10" s="1"/>
  <c r="E27" i="10" s="1"/>
  <c r="E28" i="10" s="1"/>
  <c r="E29" i="10" s="1"/>
  <c r="E30" i="10" s="1"/>
  <c r="E31" i="10" s="1"/>
  <c r="E32" i="10" s="1"/>
  <c r="A123" i="5" l="1"/>
  <c r="A124" i="5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22" i="5"/>
  <c r="W23" i="16" l="1"/>
  <c r="W22" i="16"/>
  <c r="W21" i="16"/>
  <c r="U21" i="16"/>
  <c r="W20" i="16"/>
  <c r="U20" i="16"/>
  <c r="W19" i="16"/>
  <c r="U19" i="16"/>
  <c r="W18" i="16"/>
  <c r="U18" i="16"/>
  <c r="W17" i="16"/>
  <c r="U17" i="16"/>
  <c r="W16" i="16"/>
  <c r="U16" i="16"/>
  <c r="W15" i="16"/>
  <c r="U15" i="16"/>
  <c r="W14" i="16"/>
  <c r="U14" i="16"/>
  <c r="W13" i="16"/>
  <c r="U13" i="16"/>
  <c r="W12" i="16"/>
  <c r="U12" i="16"/>
  <c r="W11" i="16"/>
  <c r="U11" i="16"/>
  <c r="W10" i="16"/>
  <c r="W9" i="16"/>
  <c r="W8" i="16"/>
  <c r="W7" i="16"/>
  <c r="W6" i="16"/>
  <c r="W5" i="16"/>
  <c r="W4" i="16"/>
  <c r="W3" i="16"/>
  <c r="W2" i="16"/>
  <c r="H3" i="16"/>
  <c r="Y3" i="16" s="1"/>
  <c r="H4" i="16"/>
  <c r="Y4" i="16" s="1"/>
  <c r="H5" i="16"/>
  <c r="Y5" i="16" s="1"/>
  <c r="H6" i="16"/>
  <c r="Y6" i="16" s="1"/>
  <c r="H7" i="16"/>
  <c r="Y7" i="16" s="1"/>
  <c r="H8" i="16"/>
  <c r="Y8" i="16" s="1"/>
  <c r="H9" i="16"/>
  <c r="Y9" i="16" s="1"/>
  <c r="H10" i="16"/>
  <c r="Y10" i="16" s="1"/>
  <c r="H11" i="16"/>
  <c r="Y11" i="16" s="1"/>
  <c r="H12" i="16"/>
  <c r="Y12" i="16" s="1"/>
  <c r="H13" i="16"/>
  <c r="Y13" i="16" s="1"/>
  <c r="H14" i="16"/>
  <c r="Y14" i="16" s="1"/>
  <c r="H15" i="16"/>
  <c r="Y15" i="16" s="1"/>
  <c r="H16" i="16"/>
  <c r="Y16" i="16" s="1"/>
  <c r="H17" i="16"/>
  <c r="Y17" i="16" s="1"/>
  <c r="H18" i="16"/>
  <c r="Y18" i="16" s="1"/>
  <c r="H19" i="16"/>
  <c r="Y19" i="16" s="1"/>
  <c r="H20" i="16"/>
  <c r="Y20" i="16" s="1"/>
  <c r="H21" i="16"/>
  <c r="Y21" i="16" s="1"/>
  <c r="H22" i="16"/>
  <c r="Y22" i="16" s="1"/>
  <c r="H23" i="16"/>
  <c r="Y23" i="16" s="1"/>
  <c r="H24" i="16"/>
  <c r="Y24" i="16" s="1"/>
  <c r="H25" i="16"/>
  <c r="Y25" i="16" s="1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Y77" i="16" s="1"/>
  <c r="H78" i="16"/>
  <c r="Y78" i="16" s="1"/>
  <c r="H79" i="16"/>
  <c r="Y79" i="16" s="1"/>
  <c r="H80" i="16"/>
  <c r="Y80" i="16" s="1"/>
  <c r="H81" i="16"/>
  <c r="Y81" i="16" s="1"/>
  <c r="H82" i="16"/>
  <c r="Y82" i="16" s="1"/>
  <c r="H83" i="16"/>
  <c r="Y83" i="16" s="1"/>
  <c r="H84" i="16"/>
  <c r="Y84" i="16" s="1"/>
  <c r="H85" i="16"/>
  <c r="Y85" i="16" s="1"/>
  <c r="H86" i="16"/>
  <c r="Y86" i="16" s="1"/>
  <c r="H87" i="16"/>
  <c r="Y87" i="16" s="1"/>
  <c r="H88" i="16"/>
  <c r="Y88" i="16" s="1"/>
  <c r="H89" i="16"/>
  <c r="Y89" i="16" s="1"/>
  <c r="H90" i="16"/>
  <c r="Y90" i="16" s="1"/>
  <c r="H91" i="16"/>
  <c r="Y91" i="16" s="1"/>
  <c r="H92" i="16"/>
  <c r="Y92" i="16" s="1"/>
  <c r="H93" i="16"/>
  <c r="Y93" i="16" s="1"/>
  <c r="H94" i="16"/>
  <c r="Y94" i="16" s="1"/>
  <c r="H95" i="16"/>
  <c r="Y95" i="16" s="1"/>
  <c r="H96" i="16"/>
  <c r="Y96" i="16" s="1"/>
  <c r="H97" i="16"/>
  <c r="Y97" i="16" s="1"/>
  <c r="H98" i="16"/>
  <c r="Y98" i="16" s="1"/>
  <c r="H99" i="16"/>
  <c r="Y99" i="16" s="1"/>
  <c r="H100" i="16"/>
  <c r="Y100" i="16" s="1"/>
  <c r="H101" i="16"/>
  <c r="Y101" i="16" s="1"/>
  <c r="H102" i="16"/>
  <c r="Y102" i="16" s="1"/>
  <c r="H103" i="16"/>
  <c r="Y103" i="16" s="1"/>
  <c r="H104" i="16"/>
  <c r="Y104" i="16" s="1"/>
  <c r="H105" i="16"/>
  <c r="Y105" i="16" s="1"/>
  <c r="H106" i="16"/>
  <c r="Y106" i="16" s="1"/>
  <c r="H107" i="16"/>
  <c r="Y107" i="16" s="1"/>
  <c r="H108" i="16"/>
  <c r="Y108" i="16" s="1"/>
  <c r="H109" i="16"/>
  <c r="Y109" i="16" s="1"/>
  <c r="H110" i="16"/>
  <c r="Y110" i="16" s="1"/>
  <c r="H111" i="16"/>
  <c r="Y111" i="16" s="1"/>
  <c r="H112" i="16"/>
  <c r="Y112" i="16" s="1"/>
  <c r="H113" i="16"/>
  <c r="Y113" i="16" s="1"/>
  <c r="H114" i="16"/>
  <c r="Y114" i="16" s="1"/>
  <c r="H115" i="16"/>
  <c r="Y115" i="16" s="1"/>
  <c r="H116" i="16"/>
  <c r="Y116" i="16" s="1"/>
  <c r="H117" i="16"/>
  <c r="Y117" i="16" s="1"/>
  <c r="H118" i="16"/>
  <c r="Y118" i="16" s="1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Y132" i="16" s="1"/>
  <c r="H2" i="16"/>
  <c r="Y2" i="16" s="1"/>
  <c r="AD132" i="16"/>
  <c r="M131" i="16"/>
  <c r="M130" i="16"/>
  <c r="M129" i="16"/>
  <c r="I129" i="16" s="1"/>
  <c r="M128" i="16"/>
  <c r="M127" i="16"/>
  <c r="M126" i="16"/>
  <c r="M125" i="16"/>
  <c r="I125" i="16" s="1"/>
  <c r="M124" i="16"/>
  <c r="M123" i="16"/>
  <c r="M122" i="16"/>
  <c r="M121" i="16"/>
  <c r="I121" i="16" s="1"/>
  <c r="M120" i="16"/>
  <c r="M119" i="16"/>
  <c r="M118" i="16"/>
  <c r="AD118" i="16" s="1"/>
  <c r="M117" i="16"/>
  <c r="M116" i="16"/>
  <c r="AD116" i="16" s="1"/>
  <c r="M115" i="16"/>
  <c r="AD115" i="16" s="1"/>
  <c r="M114" i="16"/>
  <c r="AD114" i="16" s="1"/>
  <c r="M113" i="16"/>
  <c r="M112" i="16"/>
  <c r="AD112" i="16" s="1"/>
  <c r="M111" i="16"/>
  <c r="AD111" i="16" s="1"/>
  <c r="M110" i="16"/>
  <c r="AD110" i="16" s="1"/>
  <c r="M109" i="16"/>
  <c r="M108" i="16"/>
  <c r="AD108" i="16" s="1"/>
  <c r="M107" i="16"/>
  <c r="AD107" i="16" s="1"/>
  <c r="M106" i="16"/>
  <c r="AD106" i="16" s="1"/>
  <c r="M105" i="16"/>
  <c r="M104" i="16"/>
  <c r="AD104" i="16" s="1"/>
  <c r="M103" i="16"/>
  <c r="AD103" i="16" s="1"/>
  <c r="M102" i="16"/>
  <c r="AD102" i="16" s="1"/>
  <c r="M101" i="16"/>
  <c r="M100" i="16"/>
  <c r="AD100" i="16" s="1"/>
  <c r="M99" i="16"/>
  <c r="AD99" i="16" s="1"/>
  <c r="M98" i="16"/>
  <c r="AD98" i="16" s="1"/>
  <c r="M97" i="16"/>
  <c r="M96" i="16"/>
  <c r="AD96" i="16" s="1"/>
  <c r="M95" i="16"/>
  <c r="AD95" i="16" s="1"/>
  <c r="M94" i="16"/>
  <c r="AD94" i="16" s="1"/>
  <c r="M93" i="16"/>
  <c r="M92" i="16"/>
  <c r="AD92" i="16" s="1"/>
  <c r="M91" i="16"/>
  <c r="AD91" i="16" s="1"/>
  <c r="M90" i="16"/>
  <c r="AD90" i="16" s="1"/>
  <c r="M89" i="16"/>
  <c r="M88" i="16"/>
  <c r="AD88" i="16" s="1"/>
  <c r="M87" i="16"/>
  <c r="AD87" i="16" s="1"/>
  <c r="M86" i="16"/>
  <c r="AD86" i="16" s="1"/>
  <c r="M85" i="16"/>
  <c r="M84" i="16"/>
  <c r="AD84" i="16" s="1"/>
  <c r="M83" i="16"/>
  <c r="AD83" i="16" s="1"/>
  <c r="M82" i="16"/>
  <c r="AD82" i="16" s="1"/>
  <c r="M81" i="16"/>
  <c r="M80" i="16"/>
  <c r="AD80" i="16" s="1"/>
  <c r="M79" i="16"/>
  <c r="AD79" i="16" s="1"/>
  <c r="M78" i="16"/>
  <c r="AD78" i="16" s="1"/>
  <c r="M77" i="16"/>
  <c r="M76" i="16"/>
  <c r="M75" i="16"/>
  <c r="M74" i="16"/>
  <c r="M73" i="16"/>
  <c r="I73" i="16" s="1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AD25" i="16" s="1"/>
  <c r="M24" i="16"/>
  <c r="AD24" i="16" s="1"/>
  <c r="M23" i="16"/>
  <c r="AD23" i="16" s="1"/>
  <c r="M22" i="16"/>
  <c r="AD22" i="16" s="1"/>
  <c r="M21" i="16"/>
  <c r="AD21" i="16" s="1"/>
  <c r="M20" i="16"/>
  <c r="AD20" i="16" s="1"/>
  <c r="M19" i="16"/>
  <c r="AD19" i="16" s="1"/>
  <c r="M18" i="16"/>
  <c r="AD18" i="16" s="1"/>
  <c r="M17" i="16"/>
  <c r="AD17" i="16" s="1"/>
  <c r="M16" i="16"/>
  <c r="AD16" i="16" s="1"/>
  <c r="M15" i="16"/>
  <c r="AD15" i="16" s="1"/>
  <c r="M14" i="16"/>
  <c r="AD14" i="16" s="1"/>
  <c r="M13" i="16"/>
  <c r="AD13" i="16" s="1"/>
  <c r="M12" i="16"/>
  <c r="AD12" i="16" s="1"/>
  <c r="M11" i="16"/>
  <c r="AD11" i="16" s="1"/>
  <c r="M10" i="16"/>
  <c r="AD10" i="16" s="1"/>
  <c r="M9" i="16"/>
  <c r="AD9" i="16" s="1"/>
  <c r="M8" i="16"/>
  <c r="AD8" i="16" s="1"/>
  <c r="M7" i="16"/>
  <c r="AD7" i="16" s="1"/>
  <c r="M6" i="16"/>
  <c r="AD6" i="16" s="1"/>
  <c r="M5" i="16"/>
  <c r="AD5" i="16" s="1"/>
  <c r="M4" i="16"/>
  <c r="AD4" i="16" s="1"/>
  <c r="M3" i="16"/>
  <c r="AD3" i="16" s="1"/>
  <c r="M2" i="16"/>
  <c r="AD2" i="16" s="1"/>
  <c r="I77" i="16" l="1"/>
  <c r="Z77" i="16" s="1"/>
  <c r="AD77" i="16"/>
  <c r="I89" i="16"/>
  <c r="Z89" i="16" s="1"/>
  <c r="AD89" i="16"/>
  <c r="I81" i="16"/>
  <c r="Z81" i="16" s="1"/>
  <c r="AD81" i="16"/>
  <c r="I85" i="16"/>
  <c r="Z85" i="16" s="1"/>
  <c r="AD85" i="16"/>
  <c r="I93" i="16"/>
  <c r="Z93" i="16" s="1"/>
  <c r="AD93" i="16"/>
  <c r="I97" i="16"/>
  <c r="Z97" i="16" s="1"/>
  <c r="AD97" i="16"/>
  <c r="I101" i="16"/>
  <c r="Z101" i="16" s="1"/>
  <c r="AD101" i="16"/>
  <c r="I105" i="16"/>
  <c r="Z105" i="16" s="1"/>
  <c r="AD105" i="16"/>
  <c r="I109" i="16"/>
  <c r="Z109" i="16" s="1"/>
  <c r="AD109" i="16"/>
  <c r="I113" i="16"/>
  <c r="Z113" i="16" s="1"/>
  <c r="AD113" i="16"/>
  <c r="I117" i="16"/>
  <c r="Z117" i="16" s="1"/>
  <c r="AD117" i="16"/>
  <c r="I5" i="16"/>
  <c r="Z5" i="16" s="1"/>
  <c r="I9" i="16"/>
  <c r="Z9" i="16" s="1"/>
  <c r="I13" i="16"/>
  <c r="Z13" i="16" s="1"/>
  <c r="I17" i="16"/>
  <c r="Z17" i="16" s="1"/>
  <c r="I21" i="16"/>
  <c r="Z21" i="16" s="1"/>
  <c r="I25" i="16"/>
  <c r="Z25" i="16" s="1"/>
  <c r="I29" i="16"/>
  <c r="I33" i="16"/>
  <c r="I37" i="16"/>
  <c r="I41" i="16"/>
  <c r="I45" i="16"/>
  <c r="I49" i="16"/>
  <c r="I53" i="16"/>
  <c r="I57" i="16"/>
  <c r="I61" i="16"/>
  <c r="I65" i="16"/>
  <c r="I69" i="16"/>
  <c r="I3" i="16"/>
  <c r="Z3" i="16" s="1"/>
  <c r="I7" i="16"/>
  <c r="Z7" i="16" s="1"/>
  <c r="I11" i="16"/>
  <c r="Z11" i="16" s="1"/>
  <c r="I15" i="16"/>
  <c r="Z15" i="16" s="1"/>
  <c r="I19" i="16"/>
  <c r="Z19" i="16" s="1"/>
  <c r="I23" i="16"/>
  <c r="Z23" i="16" s="1"/>
  <c r="I27" i="16"/>
  <c r="I31" i="16"/>
  <c r="I35" i="16"/>
  <c r="I39" i="16"/>
  <c r="I43" i="16"/>
  <c r="I47" i="16"/>
  <c r="I51" i="16"/>
  <c r="I55" i="16"/>
  <c r="I59" i="16"/>
  <c r="I63" i="16"/>
  <c r="I67" i="16"/>
  <c r="I71" i="16"/>
  <c r="I75" i="16"/>
  <c r="I79" i="16"/>
  <c r="Z79" i="16" s="1"/>
  <c r="I83" i="16"/>
  <c r="Z83" i="16" s="1"/>
  <c r="I87" i="16"/>
  <c r="Z87" i="16" s="1"/>
  <c r="I91" i="16"/>
  <c r="Z91" i="16" s="1"/>
  <c r="I95" i="16"/>
  <c r="Z95" i="16" s="1"/>
  <c r="I99" i="16"/>
  <c r="Z99" i="16" s="1"/>
  <c r="I103" i="16"/>
  <c r="Z103" i="16" s="1"/>
  <c r="I107" i="16"/>
  <c r="Z107" i="16" s="1"/>
  <c r="I111" i="16"/>
  <c r="Z111" i="16" s="1"/>
  <c r="I115" i="16"/>
  <c r="Z115" i="16" s="1"/>
  <c r="I119" i="16"/>
  <c r="I123" i="16"/>
  <c r="I127" i="16"/>
  <c r="I131" i="16"/>
  <c r="I2" i="16"/>
  <c r="Z2" i="16" s="1"/>
  <c r="P2" i="16" s="1"/>
  <c r="I4" i="16"/>
  <c r="Z4" i="16" s="1"/>
  <c r="I6" i="16"/>
  <c r="Z6" i="16" s="1"/>
  <c r="I8" i="16"/>
  <c r="Z8" i="16" s="1"/>
  <c r="I10" i="16"/>
  <c r="Z10" i="16" s="1"/>
  <c r="I12" i="16"/>
  <c r="Z12" i="16" s="1"/>
  <c r="I14" i="16"/>
  <c r="Z14" i="16" s="1"/>
  <c r="I16" i="16"/>
  <c r="Z16" i="16" s="1"/>
  <c r="I18" i="16"/>
  <c r="Z18" i="16" s="1"/>
  <c r="I20" i="16"/>
  <c r="Z20" i="16" s="1"/>
  <c r="I22" i="16"/>
  <c r="Z22" i="16" s="1"/>
  <c r="I24" i="16"/>
  <c r="Z24" i="16" s="1"/>
  <c r="I26" i="16"/>
  <c r="I28" i="16"/>
  <c r="I30" i="16"/>
  <c r="I32" i="16"/>
  <c r="I34" i="16"/>
  <c r="I36" i="16"/>
  <c r="I38" i="16"/>
  <c r="I40" i="16"/>
  <c r="I42" i="16"/>
  <c r="I44" i="16"/>
  <c r="I46" i="16"/>
  <c r="I48" i="16"/>
  <c r="I50" i="16"/>
  <c r="I52" i="16"/>
  <c r="I54" i="16"/>
  <c r="I56" i="16"/>
  <c r="I58" i="16"/>
  <c r="I60" i="16"/>
  <c r="I62" i="16"/>
  <c r="I64" i="16"/>
  <c r="I66" i="16"/>
  <c r="I68" i="16"/>
  <c r="I70" i="16"/>
  <c r="I72" i="16"/>
  <c r="I74" i="16"/>
  <c r="I76" i="16"/>
  <c r="I78" i="16"/>
  <c r="Z78" i="16" s="1"/>
  <c r="I80" i="16"/>
  <c r="Z80" i="16" s="1"/>
  <c r="I82" i="16"/>
  <c r="Z82" i="16" s="1"/>
  <c r="I84" i="16"/>
  <c r="Z84" i="16" s="1"/>
  <c r="I86" i="16"/>
  <c r="Z86" i="16" s="1"/>
  <c r="I88" i="16"/>
  <c r="Z88" i="16" s="1"/>
  <c r="I90" i="16"/>
  <c r="Z90" i="16" s="1"/>
  <c r="I92" i="16"/>
  <c r="Z92" i="16" s="1"/>
  <c r="I94" i="16"/>
  <c r="Z94" i="16" s="1"/>
  <c r="I96" i="16"/>
  <c r="Z96" i="16" s="1"/>
  <c r="I98" i="16"/>
  <c r="Z98" i="16" s="1"/>
  <c r="I100" i="16"/>
  <c r="Z100" i="16" s="1"/>
  <c r="I102" i="16"/>
  <c r="Z102" i="16" s="1"/>
  <c r="I104" i="16"/>
  <c r="Z104" i="16" s="1"/>
  <c r="I106" i="16"/>
  <c r="Z106" i="16" s="1"/>
  <c r="I108" i="16"/>
  <c r="Z108" i="16" s="1"/>
  <c r="I110" i="16"/>
  <c r="Z110" i="16" s="1"/>
  <c r="I112" i="16"/>
  <c r="Z112" i="16" s="1"/>
  <c r="I114" i="16"/>
  <c r="Z114" i="16" s="1"/>
  <c r="I116" i="16"/>
  <c r="Z116" i="16" s="1"/>
  <c r="I118" i="16"/>
  <c r="Z118" i="16" s="1"/>
  <c r="I120" i="16"/>
  <c r="I122" i="16"/>
  <c r="I124" i="16"/>
  <c r="I126" i="16"/>
  <c r="I128" i="16"/>
  <c r="I130" i="16"/>
  <c r="I132" i="16"/>
  <c r="Z132" i="16" s="1"/>
  <c r="M24" i="10"/>
  <c r="M25" i="10" s="1"/>
  <c r="M26" i="10" s="1"/>
  <c r="M27" i="10" s="1"/>
  <c r="M28" i="10" s="1"/>
  <c r="M29" i="10" s="1"/>
  <c r="M30" i="10" s="1"/>
  <c r="M31" i="10" s="1"/>
  <c r="M32" i="10" s="1"/>
  <c r="K24" i="10"/>
  <c r="K25" i="10" s="1"/>
  <c r="K26" i="10" s="1"/>
  <c r="K27" i="10" s="1"/>
  <c r="K28" i="10" s="1"/>
  <c r="K29" i="10" s="1"/>
  <c r="K30" i="10" s="1"/>
  <c r="K31" i="10" s="1"/>
  <c r="K32" i="10" s="1"/>
  <c r="H24" i="10"/>
  <c r="H25" i="10" s="1"/>
  <c r="H26" i="10" s="1"/>
  <c r="H27" i="10" s="1"/>
  <c r="H28" i="10" s="1"/>
  <c r="H29" i="10" s="1"/>
  <c r="H30" i="10" s="1"/>
  <c r="H31" i="10" s="1"/>
  <c r="H32" i="10" s="1"/>
  <c r="K4" i="16" l="1"/>
  <c r="AB4" i="16" s="1"/>
  <c r="L5" i="16"/>
  <c r="AC5" i="16" s="1"/>
  <c r="J3" i="16"/>
  <c r="AA3" i="16" s="1"/>
  <c r="P3" i="16" s="1"/>
  <c r="A24" i="10" l="1"/>
  <c r="A25" i="10" s="1"/>
  <c r="A26" i="10" s="1"/>
  <c r="A27" i="10" s="1"/>
  <c r="A28" i="10" s="1"/>
  <c r="A29" i="10" s="1"/>
  <c r="A30" i="10" s="1"/>
  <c r="A31" i="10" s="1"/>
  <c r="A32" i="10" s="1"/>
  <c r="N3" i="10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J3" i="10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J4" i="16" l="1"/>
  <c r="AA4" i="16" s="1"/>
  <c r="P4" i="16" s="1"/>
  <c r="L6" i="16"/>
  <c r="AC6" i="16" s="1"/>
  <c r="K5" i="16"/>
  <c r="AB5" i="16" s="1"/>
  <c r="A76" i="5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B51" i="5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J5" i="16" l="1"/>
  <c r="AA5" i="16" s="1"/>
  <c r="P5" i="16" s="1"/>
  <c r="L7" i="16"/>
  <c r="AC7" i="16" s="1"/>
  <c r="K6" i="16"/>
  <c r="AB6" i="16" s="1"/>
  <c r="K7" i="16" l="1"/>
  <c r="AB7" i="16" s="1"/>
  <c r="J6" i="16"/>
  <c r="AA6" i="16" s="1"/>
  <c r="P6" i="16" s="1"/>
  <c r="L8" i="16"/>
  <c r="AC8" i="16" s="1"/>
  <c r="K8" i="16" l="1"/>
  <c r="AB8" i="16" s="1"/>
  <c r="L9" i="16"/>
  <c r="AC9" i="16" s="1"/>
  <c r="J7" i="16"/>
  <c r="AA7" i="16" s="1"/>
  <c r="P7" i="16" s="1"/>
  <c r="J8" i="16" l="1"/>
  <c r="AA8" i="16" s="1"/>
  <c r="P8" i="16" s="1"/>
  <c r="L10" i="16"/>
  <c r="AC10" i="16" s="1"/>
  <c r="K9" i="16"/>
  <c r="AB9" i="16" s="1"/>
  <c r="J9" i="16" l="1"/>
  <c r="AA9" i="16" s="1"/>
  <c r="P9" i="16" s="1"/>
  <c r="K10" i="16"/>
  <c r="AB10" i="16" s="1"/>
  <c r="L11" i="16"/>
  <c r="AC11" i="16" s="1"/>
  <c r="K11" i="16" l="1"/>
  <c r="AB11" i="16" s="1"/>
  <c r="J10" i="16"/>
  <c r="AA10" i="16" s="1"/>
  <c r="P10" i="16" s="1"/>
  <c r="L12" i="16"/>
  <c r="AC12" i="16" s="1"/>
  <c r="L13" i="16" l="1"/>
  <c r="AC13" i="16" s="1"/>
  <c r="K12" i="16"/>
  <c r="AB12" i="16" s="1"/>
  <c r="J11" i="16"/>
  <c r="AA11" i="16" s="1"/>
  <c r="P11" i="16" s="1"/>
  <c r="K13" i="16" l="1"/>
  <c r="AB13" i="16" s="1"/>
  <c r="J12" i="16"/>
  <c r="AA12" i="16" s="1"/>
  <c r="P12" i="16" s="1"/>
  <c r="L14" i="16"/>
  <c r="AC14" i="16" s="1"/>
  <c r="L15" i="16" l="1"/>
  <c r="AC15" i="16" s="1"/>
  <c r="J13" i="16"/>
  <c r="AA13" i="16" s="1"/>
  <c r="P13" i="16" s="1"/>
  <c r="K14" i="16"/>
  <c r="AB14" i="16" s="1"/>
  <c r="L16" i="16" l="1"/>
  <c r="AC16" i="16" s="1"/>
  <c r="J14" i="16"/>
  <c r="AA14" i="16" s="1"/>
  <c r="P14" i="16" s="1"/>
  <c r="K15" i="16"/>
  <c r="AB15" i="16" s="1"/>
  <c r="J15" i="16" l="1"/>
  <c r="AA15" i="16" s="1"/>
  <c r="P15" i="16" s="1"/>
  <c r="K16" i="16"/>
  <c r="AB16" i="16" s="1"/>
  <c r="L17" i="16"/>
  <c r="AC17" i="16" s="1"/>
  <c r="J16" i="16" l="1"/>
  <c r="AA16" i="16" s="1"/>
  <c r="P16" i="16" s="1"/>
  <c r="K17" i="16"/>
  <c r="AB17" i="16" s="1"/>
  <c r="L18" i="16"/>
  <c r="AC18" i="16" s="1"/>
  <c r="J17" i="16" l="1"/>
  <c r="AA17" i="16" s="1"/>
  <c r="P17" i="16" s="1"/>
  <c r="K18" i="16"/>
  <c r="AB18" i="16" s="1"/>
  <c r="L19" i="16"/>
  <c r="AC19" i="16" s="1"/>
  <c r="L20" i="16" l="1"/>
  <c r="AC20" i="16" s="1"/>
  <c r="J18" i="16"/>
  <c r="AA18" i="16" s="1"/>
  <c r="P18" i="16" s="1"/>
  <c r="K19" i="16"/>
  <c r="AB19" i="16" s="1"/>
  <c r="L21" i="16" l="1"/>
  <c r="AC21" i="16" s="1"/>
  <c r="K20" i="16"/>
  <c r="AB20" i="16" s="1"/>
  <c r="J19" i="16"/>
  <c r="AA19" i="16" s="1"/>
  <c r="P19" i="16" s="1"/>
  <c r="L22" i="16" l="1"/>
  <c r="AC22" i="16" s="1"/>
  <c r="J20" i="16"/>
  <c r="AA20" i="16" s="1"/>
  <c r="P20" i="16" s="1"/>
  <c r="K21" i="16"/>
  <c r="AB21" i="16" s="1"/>
  <c r="L23" i="16" l="1"/>
  <c r="AC23" i="16" s="1"/>
  <c r="K22" i="16"/>
  <c r="AB22" i="16" s="1"/>
  <c r="J21" i="16"/>
  <c r="AA21" i="16" s="1"/>
  <c r="P21" i="16" s="1"/>
  <c r="J22" i="16" l="1"/>
  <c r="AA22" i="16" s="1"/>
  <c r="P22" i="16" s="1"/>
  <c r="K23" i="16"/>
  <c r="AB23" i="16" s="1"/>
  <c r="L24" i="16"/>
  <c r="AC24" i="16" s="1"/>
  <c r="K24" i="16" l="1"/>
  <c r="AB24" i="16" s="1"/>
  <c r="J23" i="16"/>
  <c r="AA23" i="16" s="1"/>
  <c r="P23" i="16" s="1"/>
  <c r="L25" i="16"/>
  <c r="AC25" i="16" s="1"/>
  <c r="K25" i="16" l="1"/>
  <c r="AB25" i="16" s="1"/>
  <c r="J24" i="16"/>
  <c r="AA24" i="16" s="1"/>
  <c r="P24" i="16" s="1"/>
  <c r="L26" i="16"/>
  <c r="AC26" i="16" s="1"/>
  <c r="L27" i="16" l="1"/>
  <c r="AC27" i="16" s="1"/>
  <c r="K26" i="16"/>
  <c r="AB26" i="16" s="1"/>
  <c r="J25" i="16"/>
  <c r="AA25" i="16" l="1"/>
  <c r="P25" i="16" s="1"/>
  <c r="K27" i="16" l="1"/>
  <c r="AB27" i="16" s="1"/>
  <c r="J26" i="16"/>
  <c r="AA26" i="16" s="1"/>
  <c r="P26" i="16" s="1"/>
  <c r="L28" i="16"/>
  <c r="AC28" i="16" s="1"/>
  <c r="K28" i="16" l="1"/>
  <c r="AB28" i="16" s="1"/>
  <c r="L29" i="16"/>
  <c r="AC29" i="16" s="1"/>
  <c r="J27" i="16"/>
  <c r="AA27" i="16" s="1"/>
  <c r="P27" i="16" s="1"/>
  <c r="K29" i="16" l="1"/>
  <c r="AB29" i="16" s="1"/>
  <c r="J28" i="16"/>
  <c r="AA28" i="16" s="1"/>
  <c r="P28" i="16" s="1"/>
  <c r="L30" i="16"/>
  <c r="AC30" i="16" s="1"/>
  <c r="K30" i="16" l="1"/>
  <c r="AB30" i="16" s="1"/>
  <c r="L31" i="16"/>
  <c r="AC31" i="16" s="1"/>
  <c r="J29" i="16"/>
  <c r="AA29" i="16" s="1"/>
  <c r="P29" i="16" s="1"/>
  <c r="L32" i="16" l="1"/>
  <c r="AC32" i="16" s="1"/>
  <c r="J30" i="16"/>
  <c r="K31" i="16"/>
  <c r="AB31" i="16" s="1"/>
  <c r="AA30" i="16" l="1"/>
  <c r="P30" i="16" s="1"/>
  <c r="L33" i="16" l="1"/>
  <c r="AC33" i="16" s="1"/>
  <c r="K32" i="16"/>
  <c r="AB32" i="16" s="1"/>
  <c r="J31" i="16"/>
  <c r="AA31" i="16" s="1"/>
  <c r="P31" i="16" s="1"/>
  <c r="K33" i="16" l="1"/>
  <c r="AB33" i="16" s="1"/>
  <c r="L34" i="16"/>
  <c r="AC34" i="16" s="1"/>
  <c r="J32" i="16"/>
  <c r="AA32" i="16" s="1"/>
  <c r="P32" i="16" s="1"/>
  <c r="J33" i="16" l="1"/>
  <c r="K34" i="16"/>
  <c r="AB34" i="16" s="1"/>
  <c r="L35" i="16"/>
  <c r="AC35" i="16" s="1"/>
  <c r="AA33" i="16" l="1"/>
  <c r="P33" i="16" s="1"/>
  <c r="K35" i="16" l="1"/>
  <c r="AB35" i="16" s="1"/>
  <c r="L36" i="16"/>
  <c r="AC36" i="16" s="1"/>
  <c r="J34" i="16"/>
  <c r="AA34" i="16" s="1"/>
  <c r="P34" i="16" s="1"/>
  <c r="K36" i="16" l="1"/>
  <c r="AB36" i="16" s="1"/>
  <c r="J35" i="16"/>
  <c r="AA35" i="16" s="1"/>
  <c r="P35" i="16" s="1"/>
  <c r="L37" i="16"/>
  <c r="AC37" i="16" s="1"/>
  <c r="J36" i="16" l="1"/>
  <c r="AA36" i="16" s="1"/>
  <c r="P36" i="16" s="1"/>
  <c r="K37" i="16"/>
  <c r="AB37" i="16" s="1"/>
  <c r="L38" i="16"/>
  <c r="AC38" i="16" s="1"/>
  <c r="K38" i="16" l="1"/>
  <c r="AB38" i="16" s="1"/>
  <c r="J37" i="16"/>
  <c r="AA37" i="16" s="1"/>
  <c r="P37" i="16" s="1"/>
  <c r="L39" i="16"/>
  <c r="AC39" i="16" s="1"/>
  <c r="K39" i="16" l="1"/>
  <c r="AB39" i="16" s="1"/>
  <c r="J38" i="16"/>
  <c r="AA38" i="16" s="1"/>
  <c r="P38" i="16" s="1"/>
  <c r="L40" i="16"/>
  <c r="AC40" i="16" s="1"/>
  <c r="K40" i="16" l="1"/>
  <c r="AB40" i="16" s="1"/>
  <c r="J39" i="16"/>
  <c r="AA39" i="16" s="1"/>
  <c r="P39" i="16" s="1"/>
  <c r="L41" i="16"/>
  <c r="AC41" i="16" s="1"/>
  <c r="J40" i="16" l="1"/>
  <c r="AA40" i="16" s="1"/>
  <c r="P40" i="16" s="1"/>
  <c r="L42" i="16"/>
  <c r="AC42" i="16" s="1"/>
  <c r="K41" i="16"/>
  <c r="AB41" i="16" s="1"/>
  <c r="L43" i="16" l="1"/>
  <c r="AC43" i="16" s="1"/>
  <c r="J41" i="16"/>
  <c r="AA41" i="16" s="1"/>
  <c r="P41" i="16" s="1"/>
  <c r="K42" i="16"/>
  <c r="AB42" i="16" s="1"/>
  <c r="L44" i="16" l="1"/>
  <c r="AC44" i="16" s="1"/>
  <c r="J42" i="16"/>
  <c r="AA42" i="16" s="1"/>
  <c r="P42" i="16" s="1"/>
  <c r="K43" i="16"/>
  <c r="AB43" i="16" s="1"/>
  <c r="L45" i="16" l="1"/>
  <c r="AC45" i="16" s="1"/>
  <c r="K44" i="16"/>
  <c r="AB44" i="16" s="1"/>
  <c r="J43" i="16"/>
  <c r="AA43" i="16" s="1"/>
  <c r="P43" i="16" s="1"/>
  <c r="L46" i="16" l="1"/>
  <c r="AC46" i="16" s="1"/>
  <c r="K45" i="16"/>
  <c r="AB45" i="16" s="1"/>
  <c r="J44" i="16"/>
  <c r="AA44" i="16" s="1"/>
  <c r="P44" i="16" s="1"/>
  <c r="J45" i="16" l="1"/>
  <c r="AA45" i="16" s="1"/>
  <c r="P45" i="16" s="1"/>
  <c r="L47" i="16"/>
  <c r="AC47" i="16" s="1"/>
  <c r="K46" i="16"/>
  <c r="AB46" i="16" s="1"/>
  <c r="L48" i="16" l="1"/>
  <c r="AC48" i="16" s="1"/>
  <c r="K47" i="16"/>
  <c r="AB47" i="16" s="1"/>
  <c r="J46" i="16"/>
  <c r="AA46" i="16" s="1"/>
  <c r="P46" i="16" s="1"/>
  <c r="L49" i="16" l="1"/>
  <c r="AC49" i="16" s="1"/>
  <c r="J47" i="16"/>
  <c r="K48" i="16"/>
  <c r="AB48" i="16" s="1"/>
  <c r="AA47" i="16" l="1"/>
  <c r="P47" i="16" s="1"/>
  <c r="J48" i="16" l="1"/>
  <c r="AA48" i="16" s="1"/>
  <c r="P48" i="16" s="1"/>
  <c r="K49" i="16"/>
  <c r="AB49" i="16" s="1"/>
  <c r="L50" i="16"/>
  <c r="AC50" i="16" s="1"/>
  <c r="L51" i="16" l="1"/>
  <c r="AC51" i="16" s="1"/>
  <c r="K50" i="16"/>
  <c r="AB50" i="16" s="1"/>
  <c r="J49" i="16"/>
  <c r="AA49" i="16" s="1"/>
  <c r="P49" i="16" s="1"/>
  <c r="J50" i="16" l="1"/>
  <c r="AA50" i="16" s="1"/>
  <c r="P50" i="16" s="1"/>
  <c r="K51" i="16"/>
  <c r="AB51" i="16" s="1"/>
  <c r="L52" i="16"/>
  <c r="AC52" i="16" s="1"/>
  <c r="L53" i="16" l="1"/>
  <c r="AC53" i="16" s="1"/>
  <c r="K52" i="16"/>
  <c r="AB52" i="16" s="1"/>
  <c r="J51" i="16"/>
  <c r="AA51" i="16" s="1"/>
  <c r="P51" i="16" s="1"/>
  <c r="J52" i="16" l="1"/>
  <c r="AA52" i="16" s="1"/>
  <c r="P52" i="16" s="1"/>
  <c r="L54" i="16"/>
  <c r="AC54" i="16" s="1"/>
  <c r="K53" i="16"/>
  <c r="AB53" i="16" s="1"/>
  <c r="L55" i="16" l="1"/>
  <c r="AC55" i="16" s="1"/>
  <c r="K54" i="16"/>
  <c r="AB54" i="16" s="1"/>
  <c r="J53" i="16"/>
  <c r="AA53" i="16" s="1"/>
  <c r="P53" i="16" s="1"/>
  <c r="L56" i="16" l="1"/>
  <c r="AC56" i="16" s="1"/>
  <c r="K55" i="16"/>
  <c r="AB55" i="16" s="1"/>
  <c r="J54" i="16"/>
  <c r="AA54" i="16" s="1"/>
  <c r="P54" i="16" s="1"/>
  <c r="K56" i="16" l="1"/>
  <c r="AB56" i="16" s="1"/>
  <c r="L57" i="16"/>
  <c r="AC57" i="16" s="1"/>
  <c r="J55" i="16"/>
  <c r="AA55" i="16" s="1"/>
  <c r="P55" i="16" s="1"/>
  <c r="L58" i="16" l="1"/>
  <c r="AC58" i="16" s="1"/>
  <c r="K57" i="16"/>
  <c r="AB57" i="16" s="1"/>
  <c r="J56" i="16"/>
  <c r="AA56" i="16" s="1"/>
  <c r="P56" i="16" s="1"/>
  <c r="L59" i="16" l="1"/>
  <c r="AC59" i="16" s="1"/>
  <c r="K58" i="16"/>
  <c r="AB58" i="16" s="1"/>
  <c r="J57" i="16"/>
  <c r="AA57" i="16" s="1"/>
  <c r="P57" i="16" s="1"/>
  <c r="K59" i="16" l="1"/>
  <c r="AB59" i="16" s="1"/>
  <c r="J58" i="16"/>
  <c r="AA58" i="16" s="1"/>
  <c r="P58" i="16" s="1"/>
  <c r="L60" i="16"/>
  <c r="AC60" i="16" s="1"/>
  <c r="L61" i="16" l="1"/>
  <c r="AC61" i="16" s="1"/>
  <c r="K60" i="16"/>
  <c r="AB60" i="16" s="1"/>
  <c r="J59" i="16"/>
  <c r="AA59" i="16" s="1"/>
  <c r="P59" i="16" s="1"/>
  <c r="J60" i="16" l="1"/>
  <c r="AA60" i="16" s="1"/>
  <c r="P60" i="16" s="1"/>
  <c r="L62" i="16"/>
  <c r="AC62" i="16" s="1"/>
  <c r="K61" i="16"/>
  <c r="AB61" i="16" s="1"/>
  <c r="L63" i="16" l="1"/>
  <c r="AC63" i="16" s="1"/>
  <c r="K62" i="16"/>
  <c r="AB62" i="16" s="1"/>
  <c r="J61" i="16"/>
  <c r="AA61" i="16" s="1"/>
  <c r="P61" i="16" s="1"/>
  <c r="L64" i="16" l="1"/>
  <c r="AC64" i="16" s="1"/>
  <c r="J62" i="16"/>
  <c r="AA62" i="16" s="1"/>
  <c r="P62" i="16" s="1"/>
  <c r="K63" i="16"/>
  <c r="AB63" i="16" s="1"/>
  <c r="L65" i="16" l="1"/>
  <c r="AC65" i="16" s="1"/>
  <c r="J63" i="16"/>
  <c r="AA63" i="16" s="1"/>
  <c r="P63" i="16" s="1"/>
  <c r="K64" i="16"/>
  <c r="AB64" i="16" s="1"/>
  <c r="L66" i="16" l="1"/>
  <c r="AC66" i="16" s="1"/>
  <c r="J64" i="16"/>
  <c r="AA64" i="16" s="1"/>
  <c r="P64" i="16" s="1"/>
  <c r="K65" i="16"/>
  <c r="AB65" i="16" s="1"/>
  <c r="K66" i="16" l="1"/>
  <c r="AB66" i="16" s="1"/>
  <c r="L67" i="16"/>
  <c r="AC67" i="16" s="1"/>
  <c r="J65" i="16"/>
  <c r="AA65" i="16" s="1"/>
  <c r="P65" i="16" s="1"/>
  <c r="J66" i="16" l="1"/>
  <c r="AA66" i="16" s="1"/>
  <c r="P66" i="16" s="1"/>
  <c r="L68" i="16"/>
  <c r="AC68" i="16" s="1"/>
  <c r="K67" i="16"/>
  <c r="AB67" i="16" s="1"/>
  <c r="J67" i="16" l="1"/>
  <c r="AA67" i="16" s="1"/>
  <c r="P67" i="16" s="1"/>
  <c r="K68" i="16"/>
  <c r="AB68" i="16" s="1"/>
  <c r="L69" i="16"/>
  <c r="AC69" i="16" s="1"/>
  <c r="L70" i="16" l="1"/>
  <c r="AC70" i="16" s="1"/>
  <c r="J68" i="16"/>
  <c r="AA68" i="16" s="1"/>
  <c r="P68" i="16" s="1"/>
  <c r="K69" i="16"/>
  <c r="AB69" i="16" s="1"/>
  <c r="K70" i="16" l="1"/>
  <c r="AB70" i="16" s="1"/>
  <c r="L71" i="16"/>
  <c r="AC71" i="16" s="1"/>
  <c r="J69" i="16"/>
  <c r="AA69" i="16" s="1"/>
  <c r="P69" i="16" s="1"/>
  <c r="J70" i="16" l="1"/>
  <c r="AA70" i="16" s="1"/>
  <c r="P70" i="16" s="1"/>
  <c r="L72" i="16"/>
  <c r="AC72" i="16" s="1"/>
  <c r="K71" i="16"/>
  <c r="AB71" i="16" s="1"/>
  <c r="K72" i="16" l="1"/>
  <c r="AB72" i="16" s="1"/>
  <c r="L73" i="16"/>
  <c r="AC73" i="16" s="1"/>
  <c r="J71" i="16"/>
  <c r="AA71" i="16" s="1"/>
  <c r="P71" i="16" s="1"/>
  <c r="K73" i="16" l="1"/>
  <c r="AB73" i="16" s="1"/>
  <c r="L74" i="16"/>
  <c r="AC74" i="16" s="1"/>
  <c r="J72" i="16"/>
  <c r="AA72" i="16" s="1"/>
  <c r="P72" i="16" s="1"/>
  <c r="K74" i="16" l="1"/>
  <c r="AB74" i="16" s="1"/>
  <c r="J73" i="16"/>
  <c r="AA73" i="16" s="1"/>
  <c r="P73" i="16" s="1"/>
  <c r="L75" i="16"/>
  <c r="AC75" i="16" s="1"/>
  <c r="K75" i="16" l="1"/>
  <c r="AB75" i="16" s="1"/>
  <c r="L76" i="16"/>
  <c r="AC76" i="16" s="1"/>
  <c r="J74" i="16"/>
  <c r="AA74" i="16" s="1"/>
  <c r="P74" i="16" s="1"/>
  <c r="J75" i="16" l="1"/>
  <c r="AA75" i="16" s="1"/>
  <c r="P75" i="16" s="1"/>
  <c r="K76" i="16"/>
  <c r="AB76" i="16" s="1"/>
  <c r="L77" i="16"/>
  <c r="AC77" i="16" s="1"/>
  <c r="L78" i="16" l="1"/>
  <c r="AC78" i="16" s="1"/>
  <c r="J76" i="16"/>
  <c r="AA76" i="16" s="1"/>
  <c r="P76" i="16" s="1"/>
  <c r="K77" i="16"/>
  <c r="AB77" i="16" s="1"/>
  <c r="J77" i="16" l="1"/>
  <c r="AA77" i="16" s="1"/>
  <c r="P77" i="16" s="1"/>
  <c r="K78" i="16"/>
  <c r="AB78" i="16" s="1"/>
  <c r="L79" i="16"/>
  <c r="AC79" i="16" s="1"/>
  <c r="J78" i="16" l="1"/>
  <c r="AA78" i="16" s="1"/>
  <c r="P78" i="16" s="1"/>
  <c r="K79" i="16"/>
  <c r="AB79" i="16" s="1"/>
  <c r="L80" i="16"/>
  <c r="AC80" i="16" s="1"/>
  <c r="L81" i="16" l="1"/>
  <c r="AC81" i="16" s="1"/>
  <c r="J79" i="16"/>
  <c r="AA79" i="16" s="1"/>
  <c r="P79" i="16" s="1"/>
  <c r="K80" i="16"/>
  <c r="AB80" i="16" s="1"/>
  <c r="L82" i="16" l="1"/>
  <c r="AC82" i="16" s="1"/>
  <c r="J80" i="16"/>
  <c r="AA80" i="16" s="1"/>
  <c r="P80" i="16" s="1"/>
  <c r="K81" i="16"/>
  <c r="AB81" i="16" s="1"/>
  <c r="L83" i="16" l="1"/>
  <c r="AC83" i="16" s="1"/>
  <c r="J81" i="16"/>
  <c r="AA81" i="16" s="1"/>
  <c r="P81" i="16" s="1"/>
  <c r="K82" i="16"/>
  <c r="AB82" i="16" s="1"/>
  <c r="L84" i="16" l="1"/>
  <c r="AC84" i="16" s="1"/>
  <c r="K83" i="16"/>
  <c r="AB83" i="16" s="1"/>
  <c r="J82" i="16"/>
  <c r="AA82" i="16" s="1"/>
  <c r="P82" i="16" s="1"/>
  <c r="L85" i="16" l="1"/>
  <c r="AC85" i="16" s="1"/>
  <c r="K84" i="16"/>
  <c r="AB84" i="16" s="1"/>
  <c r="J83" i="16"/>
  <c r="AA83" i="16" s="1"/>
  <c r="P83" i="16" s="1"/>
  <c r="K85" i="16" l="1"/>
  <c r="AB85" i="16" s="1"/>
  <c r="J84" i="16"/>
  <c r="AA84" i="16" s="1"/>
  <c r="P84" i="16" s="1"/>
  <c r="L86" i="16"/>
  <c r="AC86" i="16" s="1"/>
  <c r="L87" i="16" l="1"/>
  <c r="AC87" i="16" s="1"/>
  <c r="K86" i="16"/>
  <c r="AB86" i="16" s="1"/>
  <c r="J85" i="16"/>
  <c r="AA85" i="16" s="1"/>
  <c r="P85" i="16" s="1"/>
  <c r="L88" i="16" l="1"/>
  <c r="AC88" i="16" s="1"/>
  <c r="J86" i="16"/>
  <c r="AA86" i="16" s="1"/>
  <c r="P86" i="16" s="1"/>
  <c r="K87" i="16"/>
  <c r="AB87" i="16" s="1"/>
  <c r="L89" i="16" l="1"/>
  <c r="AC89" i="16" s="1"/>
  <c r="K88" i="16"/>
  <c r="AB88" i="16" s="1"/>
  <c r="J87" i="16"/>
  <c r="AA87" i="16" s="1"/>
  <c r="P87" i="16" s="1"/>
  <c r="K89" i="16" l="1"/>
  <c r="AB89" i="16" s="1"/>
  <c r="J88" i="16"/>
  <c r="AA88" i="16" s="1"/>
  <c r="P88" i="16" s="1"/>
  <c r="L90" i="16"/>
  <c r="AC90" i="16" s="1"/>
  <c r="L91" i="16" l="1"/>
  <c r="AC91" i="16" s="1"/>
  <c r="J89" i="16"/>
  <c r="AA89" i="16" s="1"/>
  <c r="P89" i="16" s="1"/>
  <c r="K90" i="16"/>
  <c r="AB90" i="16" s="1"/>
  <c r="J90" i="16" l="1"/>
  <c r="AA90" i="16" s="1"/>
  <c r="P90" i="16" s="1"/>
  <c r="K91" i="16"/>
  <c r="AB91" i="16" s="1"/>
  <c r="L92" i="16"/>
  <c r="AC92" i="16" s="1"/>
  <c r="K92" i="16" l="1"/>
  <c r="AB92" i="16" s="1"/>
  <c r="J91" i="16"/>
  <c r="AA91" i="16" s="1"/>
  <c r="P91" i="16" s="1"/>
  <c r="L93" i="16"/>
  <c r="AC93" i="16" s="1"/>
  <c r="L94" i="16" l="1"/>
  <c r="AC94" i="16" s="1"/>
  <c r="J92" i="16"/>
  <c r="AA92" i="16" s="1"/>
  <c r="P92" i="16" s="1"/>
  <c r="K93" i="16"/>
  <c r="AB93" i="16" s="1"/>
  <c r="J93" i="16" l="1"/>
  <c r="AA93" i="16" s="1"/>
  <c r="P93" i="16" s="1"/>
  <c r="K94" i="16"/>
  <c r="AB94" i="16" s="1"/>
  <c r="L95" i="16"/>
  <c r="AC95" i="16" s="1"/>
  <c r="L96" i="16" l="1"/>
  <c r="AC96" i="16" s="1"/>
  <c r="K95" i="16"/>
  <c r="AB95" i="16" s="1"/>
  <c r="J94" i="16"/>
  <c r="AA94" i="16" s="1"/>
  <c r="P94" i="16" s="1"/>
  <c r="K96" i="16" l="1"/>
  <c r="AB96" i="16" s="1"/>
  <c r="J95" i="16"/>
  <c r="AA95" i="16" s="1"/>
  <c r="P95" i="16" s="1"/>
  <c r="L97" i="16"/>
  <c r="AC97" i="16" s="1"/>
  <c r="L98" i="16" l="1"/>
  <c r="AC98" i="16" s="1"/>
  <c r="J96" i="16"/>
  <c r="AA96" i="16" s="1"/>
  <c r="P96" i="16" s="1"/>
  <c r="K97" i="16"/>
  <c r="AB97" i="16" s="1"/>
  <c r="L99" i="16" l="1"/>
  <c r="AC99" i="16" s="1"/>
  <c r="J97" i="16"/>
  <c r="AA97" i="16" s="1"/>
  <c r="P97" i="16" s="1"/>
  <c r="K98" i="16"/>
  <c r="AB98" i="16" s="1"/>
  <c r="L100" i="16" l="1"/>
  <c r="AC100" i="16" s="1"/>
  <c r="J98" i="16"/>
  <c r="AA98" i="16" s="1"/>
  <c r="P98" i="16" s="1"/>
  <c r="K99" i="16"/>
  <c r="AB99" i="16" s="1"/>
  <c r="L101" i="16" l="1"/>
  <c r="AC101" i="16" s="1"/>
  <c r="J99" i="16"/>
  <c r="AA99" i="16" s="1"/>
  <c r="P99" i="16" s="1"/>
  <c r="K100" i="16"/>
  <c r="AB100" i="16" s="1"/>
  <c r="L102" i="16" l="1"/>
  <c r="AC102" i="16" s="1"/>
  <c r="J100" i="16"/>
  <c r="AA100" i="16" s="1"/>
  <c r="P100" i="16" s="1"/>
  <c r="K101" i="16"/>
  <c r="AB101" i="16" s="1"/>
  <c r="K102" i="16" l="1"/>
  <c r="AB102" i="16" s="1"/>
  <c r="L103" i="16"/>
  <c r="AC103" i="16" s="1"/>
  <c r="J101" i="16"/>
  <c r="AA101" i="16" s="1"/>
  <c r="P101" i="16" s="1"/>
  <c r="K103" i="16" l="1"/>
  <c r="AB103" i="16" s="1"/>
  <c r="L104" i="16"/>
  <c r="AC104" i="16" s="1"/>
  <c r="J102" i="16"/>
  <c r="AA102" i="16" s="1"/>
  <c r="P102" i="16" s="1"/>
  <c r="J103" i="16" l="1"/>
  <c r="AA103" i="16" s="1"/>
  <c r="P103" i="16" s="1"/>
  <c r="L105" i="16"/>
  <c r="AC105" i="16" s="1"/>
  <c r="K104" i="16"/>
  <c r="AB104" i="16" s="1"/>
  <c r="J104" i="16" l="1"/>
  <c r="AA104" i="16" s="1"/>
  <c r="P104" i="16" s="1"/>
  <c r="K105" i="16"/>
  <c r="AB105" i="16" s="1"/>
  <c r="L106" i="16"/>
  <c r="AC106" i="16" s="1"/>
  <c r="K106" i="16" l="1"/>
  <c r="AB106" i="16" s="1"/>
  <c r="J105" i="16"/>
  <c r="AA105" i="16" s="1"/>
  <c r="P105" i="16" s="1"/>
  <c r="L107" i="16"/>
  <c r="AC107" i="16" s="1"/>
  <c r="J106" i="16" l="1"/>
  <c r="AA106" i="16" s="1"/>
  <c r="P106" i="16" s="1"/>
  <c r="K107" i="16"/>
  <c r="AB107" i="16" s="1"/>
  <c r="L108" i="16"/>
  <c r="AC108" i="16" s="1"/>
  <c r="J107" i="16" l="1"/>
  <c r="AA107" i="16" s="1"/>
  <c r="P107" i="16" s="1"/>
  <c r="L109" i="16"/>
  <c r="AC109" i="16" s="1"/>
  <c r="K108" i="16"/>
  <c r="AB108" i="16" s="1"/>
  <c r="J108" i="16" l="1"/>
  <c r="AA108" i="16" s="1"/>
  <c r="P108" i="16" s="1"/>
  <c r="K109" i="16"/>
  <c r="AB109" i="16" s="1"/>
  <c r="L110" i="16"/>
  <c r="AC110" i="16" s="1"/>
  <c r="L111" i="16" l="1"/>
  <c r="AC111" i="16" s="1"/>
  <c r="J109" i="16"/>
  <c r="AA109" i="16" s="1"/>
  <c r="P109" i="16" s="1"/>
  <c r="K110" i="16"/>
  <c r="AB110" i="16" s="1"/>
  <c r="J110" i="16" l="1"/>
  <c r="AA110" i="16" s="1"/>
  <c r="P110" i="16" s="1"/>
  <c r="K111" i="16"/>
  <c r="AB111" i="16" s="1"/>
  <c r="L112" i="16"/>
  <c r="AC112" i="16" s="1"/>
  <c r="J111" i="16" l="1"/>
  <c r="AA111" i="16" s="1"/>
  <c r="P111" i="16" s="1"/>
  <c r="K112" i="16"/>
  <c r="AB112" i="16" s="1"/>
  <c r="L113" i="16"/>
  <c r="AC113" i="16" s="1"/>
  <c r="L114" i="16" l="1"/>
  <c r="AC114" i="16" s="1"/>
  <c r="J112" i="16"/>
  <c r="AA112" i="16" s="1"/>
  <c r="P112" i="16" s="1"/>
  <c r="K113" i="16"/>
  <c r="AB113" i="16" s="1"/>
  <c r="J113" i="16" l="1"/>
  <c r="AA113" i="16" s="1"/>
  <c r="P113" i="16" s="1"/>
  <c r="K114" i="16"/>
  <c r="AB114" i="16" s="1"/>
  <c r="L115" i="16"/>
  <c r="AC115" i="16" s="1"/>
  <c r="L116" i="16" l="1"/>
  <c r="AC116" i="16" s="1"/>
  <c r="J114" i="16"/>
  <c r="AA114" i="16" s="1"/>
  <c r="P114" i="16" s="1"/>
  <c r="K115" i="16"/>
  <c r="AB115" i="16" s="1"/>
  <c r="K116" i="16" l="1"/>
  <c r="AB116" i="16" s="1"/>
  <c r="J115" i="16"/>
  <c r="AA115" i="16" s="1"/>
  <c r="P115" i="16" s="1"/>
  <c r="L117" i="16"/>
  <c r="AC117" i="16" s="1"/>
  <c r="L118" i="16" l="1"/>
  <c r="AC118" i="16" s="1"/>
  <c r="K117" i="16"/>
  <c r="AB117" i="16" s="1"/>
  <c r="J116" i="16"/>
  <c r="AA116" i="16" s="1"/>
  <c r="P116" i="16" s="1"/>
  <c r="J117" i="16" l="1"/>
  <c r="AA117" i="16" s="1"/>
  <c r="P117" i="16" s="1"/>
  <c r="K118" i="16"/>
  <c r="AB118" i="16" s="1"/>
  <c r="L119" i="16"/>
  <c r="AC119" i="16" s="1"/>
  <c r="K119" i="16" l="1"/>
  <c r="AB119" i="16" s="1"/>
  <c r="L120" i="16"/>
  <c r="AC120" i="16" s="1"/>
  <c r="J118" i="16"/>
  <c r="AA118" i="16" s="1"/>
  <c r="P118" i="16" s="1"/>
  <c r="L121" i="16" l="1"/>
  <c r="AC121" i="16" s="1"/>
  <c r="K120" i="16"/>
  <c r="AB120" i="16" s="1"/>
  <c r="J119" i="16"/>
  <c r="AA119" i="16" s="1"/>
  <c r="P119" i="16" s="1"/>
  <c r="L122" i="16" l="1"/>
  <c r="AC122" i="16" s="1"/>
  <c r="J120" i="16"/>
  <c r="AA120" i="16" s="1"/>
  <c r="P120" i="16" s="1"/>
  <c r="K121" i="16"/>
  <c r="AB121" i="16" s="1"/>
  <c r="J121" i="16" l="1"/>
  <c r="AA121" i="16" s="1"/>
  <c r="P121" i="16" s="1"/>
  <c r="L123" i="16"/>
  <c r="AC123" i="16" s="1"/>
  <c r="K122" i="16"/>
  <c r="AB122" i="16" s="1"/>
  <c r="L124" i="16" l="1"/>
  <c r="AC124" i="16" s="1"/>
  <c r="J122" i="16"/>
  <c r="AA122" i="16" s="1"/>
  <c r="P122" i="16" s="1"/>
  <c r="K123" i="16"/>
  <c r="AB123" i="16" s="1"/>
  <c r="L125" i="16" l="1"/>
  <c r="AC125" i="16" s="1"/>
  <c r="K124" i="16"/>
  <c r="AB124" i="16" s="1"/>
  <c r="J123" i="16"/>
  <c r="AA123" i="16" s="1"/>
  <c r="P123" i="16" s="1"/>
  <c r="K125" i="16" l="1"/>
  <c r="AB125" i="16" s="1"/>
  <c r="L126" i="16"/>
  <c r="AC126" i="16" s="1"/>
  <c r="J124" i="16"/>
  <c r="AA124" i="16" s="1"/>
  <c r="P124" i="16" s="1"/>
  <c r="K126" i="16" l="1"/>
  <c r="AB126" i="16" s="1"/>
  <c r="J125" i="16"/>
  <c r="AA125" i="16" s="1"/>
  <c r="P125" i="16" s="1"/>
  <c r="L127" i="16"/>
  <c r="AC127" i="16" s="1"/>
  <c r="L128" i="16" l="1"/>
  <c r="AC128" i="16" s="1"/>
  <c r="J126" i="16"/>
  <c r="AA126" i="16" s="1"/>
  <c r="P126" i="16" s="1"/>
  <c r="K127" i="16"/>
  <c r="AB127" i="16" s="1"/>
  <c r="K128" i="16" l="1"/>
  <c r="AB128" i="16" s="1"/>
  <c r="J127" i="16"/>
  <c r="AA127" i="16" s="1"/>
  <c r="P127" i="16" s="1"/>
  <c r="L129" i="16"/>
  <c r="AC129" i="16" s="1"/>
  <c r="K129" i="16" l="1"/>
  <c r="AB129" i="16" s="1"/>
  <c r="L130" i="16"/>
  <c r="AC130" i="16" s="1"/>
  <c r="J128" i="16"/>
  <c r="AA128" i="16" s="1"/>
  <c r="P128" i="16" s="1"/>
  <c r="K130" i="16" l="1"/>
  <c r="AB130" i="16" s="1"/>
  <c r="J129" i="16"/>
  <c r="AA129" i="16" s="1"/>
  <c r="P129" i="16" s="1"/>
  <c r="L131" i="16"/>
  <c r="AC131" i="16" s="1"/>
  <c r="L132" i="16" l="1"/>
  <c r="AC132" i="16" s="1"/>
  <c r="J130" i="16"/>
  <c r="AA130" i="16" s="1"/>
  <c r="P130" i="16" s="1"/>
  <c r="L133" i="16" s="1"/>
  <c r="AC133" i="16" s="1"/>
  <c r="K131" i="16"/>
  <c r="AB131" i="16" s="1"/>
  <c r="K132" i="16" l="1"/>
  <c r="AB132" i="16" s="1"/>
  <c r="J131" i="16"/>
  <c r="AA131" i="16" s="1"/>
  <c r="P131" i="16" s="1"/>
  <c r="L134" i="16" l="1"/>
  <c r="AC134" i="16" s="1"/>
  <c r="K133" i="16"/>
  <c r="AB133" i="16" s="1"/>
  <c r="J132" i="16"/>
  <c r="AA132" i="16" s="1"/>
  <c r="P132" i="16" s="1"/>
  <c r="J133" i="16" l="1"/>
  <c r="AA133" i="16" s="1"/>
  <c r="P133" i="16" s="1"/>
  <c r="L136" i="16" s="1"/>
  <c r="AC136" i="16" s="1"/>
  <c r="L135" i="16"/>
  <c r="AC135" i="16" s="1"/>
  <c r="K134" i="16"/>
  <c r="AB134" i="16" s="1"/>
  <c r="J134" i="16" l="1"/>
  <c r="AA134" i="16" s="1"/>
  <c r="P134" i="16" s="1"/>
  <c r="K135" i="16"/>
  <c r="AB135" i="16" s="1"/>
  <c r="J135" i="16" l="1"/>
  <c r="AA135" i="16" s="1"/>
  <c r="K136" i="16"/>
  <c r="AB136" i="16" s="1"/>
  <c r="P135" i="16"/>
  <c r="J136" i="16" s="1"/>
  <c r="AA136" i="16" s="1"/>
  <c r="P136" i="16" l="1"/>
</calcChain>
</file>

<file path=xl/sharedStrings.xml><?xml version="1.0" encoding="utf-8"?>
<sst xmlns="http://schemas.openxmlformats.org/spreadsheetml/2006/main" count="82" uniqueCount="49">
  <si>
    <t>Дата</t>
  </si>
  <si>
    <t>2скидка</t>
  </si>
  <si>
    <t>Волш. Вторник</t>
  </si>
  <si>
    <t>Волш. Четверги</t>
  </si>
  <si>
    <t>зима</t>
  </si>
  <si>
    <t>весна</t>
  </si>
  <si>
    <t>лето</t>
  </si>
  <si>
    <t>осень</t>
  </si>
  <si>
    <t>shift1</t>
  </si>
  <si>
    <t>shift2</t>
  </si>
  <si>
    <t>shift3</t>
  </si>
  <si>
    <t>Предсказание</t>
  </si>
  <si>
    <t>Заменитель</t>
  </si>
  <si>
    <t>У конкурентов</t>
  </si>
  <si>
    <t>Акция</t>
  </si>
  <si>
    <t>Price_1kg_Substitute</t>
  </si>
  <si>
    <t>Ratio_Price_CometitorPrice</t>
  </si>
  <si>
    <t>Price_1kg</t>
  </si>
  <si>
    <t>Sales</t>
  </si>
  <si>
    <t>Price</t>
  </si>
  <si>
    <t>Ratio_Price_SubstitudePrice1kg</t>
  </si>
  <si>
    <t>CompetitorPrice</t>
  </si>
  <si>
    <t>Шум</t>
  </si>
  <si>
    <t>Цена/Цена конкурентов</t>
  </si>
  <si>
    <t>Цена/Цена заменителя</t>
  </si>
  <si>
    <t>Цена/Цена заменителя 2</t>
  </si>
  <si>
    <t>Цена за 1кг/Цена за 1кг заменителя</t>
  </si>
  <si>
    <t>Сдвиг1</t>
  </si>
  <si>
    <t>Сдвиг2</t>
  </si>
  <si>
    <t>Сдвиг3</t>
  </si>
  <si>
    <t>Сдвиг4</t>
  </si>
  <si>
    <t>Сдвиг5</t>
  </si>
  <si>
    <t>Цена</t>
  </si>
  <si>
    <r>
      <t>y = -9E-05x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+ 0,0756x + 65,833</t>
    </r>
  </si>
  <si>
    <t>y = -0,0839x + 87,946</t>
  </si>
  <si>
    <r>
      <t>y = -0,0004x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+ 0,0515x + 79,659</t>
    </r>
  </si>
  <si>
    <t>Данные, по которым модель предсказывала продажи &gt;&gt;&gt;</t>
  </si>
  <si>
    <t>На основе полученных предсказаний произведено определение формулы функциональной зависимости между фактором и размером продаж &gt;&gt;&gt;</t>
  </si>
  <si>
    <t>Формулы</t>
  </si>
  <si>
    <t>На основе функциональных зависимостей произведено генерирование данных, которые используются для демонстрации возможностей системы &gt;&gt;&gt;</t>
  </si>
  <si>
    <t>ГенерированныеДанные</t>
  </si>
  <si>
    <t>Коэффициент</t>
  </si>
  <si>
    <r>
      <t>y = -74,735x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+ 148,34x - 52,775</t>
    </r>
  </si>
  <si>
    <t>y = -14,59ln(x) + 2,1126</t>
  </si>
  <si>
    <r>
      <t>y = -17,446x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+ 25,566x - 0,9918</t>
    </r>
  </si>
  <si>
    <r>
      <t>y = -19,951x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+ 83,492x - 68,952</t>
    </r>
  </si>
  <si>
    <r>
      <t>y = 0,0011x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- 0,0631x - 7,8603</t>
    </r>
  </si>
  <si>
    <t>y = -0,0373x + 4,0883</t>
  </si>
  <si>
    <t>y = -0,1489x + 14,886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</si>
</sst>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43" fontId="17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0" borderId="0" xfId="0"/>
    <xf numFmtId="0" fontId="1" fillId="33" borderId="1" xfId="0" applyFont="1" applyFill="1" applyBorder="1" applyAlignment="1">
      <alignment horizontal="center" vertical="top"/>
    </xf>
    <xf numFmtId="0" fontId="1" fillId="33" borderId="2" xfId="0" applyFont="1" applyFill="1" applyBorder="1" applyAlignment="1">
      <alignment horizontal="center" vertical="top"/>
    </xf>
    <xf numFmtId="0" fontId="0" fillId="34" borderId="0" xfId="0" applyFill="1"/>
    <xf numFmtId="0" fontId="0" fillId="0" borderId="0" xfId="0" applyFill="1"/>
    <xf numFmtId="0" fontId="18" fillId="0" borderId="0" xfId="0" applyFont="1" applyAlignment="1">
      <alignment horizontal="center" vertical="center" readingOrder="1"/>
    </xf>
    <xf numFmtId="0" fontId="0" fillId="0" borderId="0" xfId="0" applyAlignment="1">
      <alignment horizontal="left" wrapText="1"/>
    </xf>
    <xf numFmtId="0" fontId="1" fillId="35" borderId="1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Alignment="1"/>
    <xf numFmtId="2" fontId="0" fillId="0" borderId="0" xfId="42" applyNumberFormat="1" applyFont="1"/>
    <xf numFmtId="0" fontId="1" fillId="3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readingOrder="1"/>
    </xf>
    <xf numFmtId="2" fontId="0" fillId="34" borderId="0" xfId="0" applyNumberFormat="1" applyFill="1"/>
    <xf numFmtId="0" fontId="20" fillId="0" borderId="0" xfId="43"/>
    <xf numFmtId="0" fontId="1" fillId="33" borderId="0" xfId="0" applyFont="1" applyFill="1" applyBorder="1" applyAlignment="1">
      <alignment horizontal="center" vertical="top"/>
    </xf>
    <xf numFmtId="0" fontId="0" fillId="0" borderId="0" xfId="0" applyFill="1" applyAlignment="1"/>
    <xf numFmtId="0" fontId="18" fillId="0" borderId="0" xfId="0" applyFont="1" applyFill="1" applyAlignment="1">
      <alignment horizontal="center" vertical="center" readingOrder="1"/>
    </xf>
  </cellXfs>
  <cellStyles count="44">
    <cellStyle name="20% — акцент1 2" xfId="19"/>
    <cellStyle name="20% — акцент2 2" xfId="23"/>
    <cellStyle name="20% — акцент3 2" xfId="27"/>
    <cellStyle name="20% — акцент4 2" xfId="31"/>
    <cellStyle name="20% — акцент5 2" xfId="35"/>
    <cellStyle name="20% — акцент6 2" xfId="39"/>
    <cellStyle name="40% — акцент1 2" xfId="20"/>
    <cellStyle name="40% — акцент2 2" xfId="24"/>
    <cellStyle name="40% — акцент3 2" xfId="28"/>
    <cellStyle name="40% — акцент4 2" xfId="32"/>
    <cellStyle name="40% — акцент5 2" xfId="36"/>
    <cellStyle name="40% — акцент6 2" xfId="40"/>
    <cellStyle name="60% — акцент1 2" xfId="21"/>
    <cellStyle name="60% — акцент2 2" xfId="25"/>
    <cellStyle name="60% — акцент3 2" xfId="29"/>
    <cellStyle name="60% — акцент4 2" xfId="33"/>
    <cellStyle name="60% — акцент5 2" xfId="37"/>
    <cellStyle name="60% — акцент6 2" xfId="41"/>
    <cellStyle name="Акцент1 2" xfId="18"/>
    <cellStyle name="Акцент2 2" xfId="22"/>
    <cellStyle name="Акцент3 2" xfId="26"/>
    <cellStyle name="Акцент4 2" xfId="30"/>
    <cellStyle name="Акцент5 2" xfId="34"/>
    <cellStyle name="Акцент6 2" xfId="38"/>
    <cellStyle name="Ввод  2" xfId="9"/>
    <cellStyle name="Вывод 2" xfId="10"/>
    <cellStyle name="Вычисление 2" xfId="11"/>
    <cellStyle name="Гиперссылка" xfId="43" builtinId="8"/>
    <cellStyle name="Заголовок 1 2" xfId="2"/>
    <cellStyle name="Заголовок 2 2" xfId="3"/>
    <cellStyle name="Заголовок 3 2" xfId="4"/>
    <cellStyle name="Заголовок 4 2" xfId="5"/>
    <cellStyle name="Итог 2" xfId="17"/>
    <cellStyle name="Контрольная ячейка 2" xfId="13"/>
    <cellStyle name="Название 2" xfId="1"/>
    <cellStyle name="Нейтральный 2" xfId="8"/>
    <cellStyle name="Обычный" xfId="0" builtinId="0"/>
    <cellStyle name="Плохой 2" xfId="7"/>
    <cellStyle name="Пояснение 2" xfId="16"/>
    <cellStyle name="Примечание 2" xfId="15"/>
    <cellStyle name="Связанная ячейка 2" xfId="12"/>
    <cellStyle name="Текст предупреждения 2" xfId="14"/>
    <cellStyle name="Финансовый" xfId="42" builtinId="3"/>
    <cellStyle name="Хороший 2" xfId="6"/>
  </cellStyles>
  <dxfs count="0"/>
  <tableStyles count="0" defaultTableStyle="TableStyleMedium2" defaultPivotStyle="PivotStyleLight16"/>
  <colors>
    <mruColors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Формулы!$R$1</c:f>
              <c:strCache>
                <c:ptCount val="1"/>
                <c:pt idx="0">
                  <c:v>Цена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1049868766404197E-3"/>
                  <c:y val="0.16460119568387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Формулы!$R$2:$R$19</c:f>
              <c:numCache>
                <c:formatCode>0.00</c:formatCode>
                <c:ptCount val="18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230</c:v>
                </c:pt>
                <c:pt idx="5">
                  <c:v>260</c:v>
                </c:pt>
                <c:pt idx="6">
                  <c:v>290</c:v>
                </c:pt>
                <c:pt idx="7">
                  <c:v>320</c:v>
                </c:pt>
                <c:pt idx="8">
                  <c:v>350</c:v>
                </c:pt>
                <c:pt idx="9">
                  <c:v>380</c:v>
                </c:pt>
                <c:pt idx="10">
                  <c:v>410</c:v>
                </c:pt>
                <c:pt idx="11">
                  <c:v>440</c:v>
                </c:pt>
                <c:pt idx="12">
                  <c:v>470</c:v>
                </c:pt>
                <c:pt idx="13">
                  <c:v>500</c:v>
                </c:pt>
                <c:pt idx="14">
                  <c:v>530</c:v>
                </c:pt>
                <c:pt idx="15">
                  <c:v>560</c:v>
                </c:pt>
                <c:pt idx="16">
                  <c:v>590</c:v>
                </c:pt>
                <c:pt idx="17">
                  <c:v>620</c:v>
                </c:pt>
              </c:numCache>
            </c:numRef>
          </c:xVal>
          <c:yVal>
            <c:numRef>
              <c:f>Формулы!$T$2:$T$19</c:f>
              <c:numCache>
                <c:formatCode>General</c:formatCode>
                <c:ptCount val="18"/>
                <c:pt idx="0">
                  <c:v>73.3187255859375</c:v>
                </c:pt>
                <c:pt idx="1">
                  <c:v>74.739700317382813</c:v>
                </c:pt>
                <c:pt idx="2">
                  <c:v>76.115768432617188</c:v>
                </c:pt>
                <c:pt idx="3">
                  <c:v>77.415397644042969</c:v>
                </c:pt>
                <c:pt idx="4">
                  <c:v>78.610694885253906</c:v>
                </c:pt>
                <c:pt idx="5">
                  <c:v>79.679542541503906</c:v>
                </c:pt>
                <c:pt idx="6">
                  <c:v>80.605079650878906</c:v>
                </c:pt>
                <c:pt idx="7">
                  <c:v>81.358009338378906</c:v>
                </c:pt>
                <c:pt idx="8">
                  <c:v>81.934135437011719</c:v>
                </c:pt>
                <c:pt idx="9">
                  <c:v>82.340141296386719</c:v>
                </c:pt>
                <c:pt idx="10">
                  <c:v>82.583335876464844</c:v>
                </c:pt>
                <c:pt idx="11">
                  <c:v>82.665786743164063</c:v>
                </c:pt>
                <c:pt idx="12">
                  <c:v>82.585762023925781</c:v>
                </c:pt>
                <c:pt idx="13">
                  <c:v>82.352584838867188</c:v>
                </c:pt>
                <c:pt idx="14">
                  <c:v>81.972564697265625</c:v>
                </c:pt>
                <c:pt idx="15">
                  <c:v>81.451385498046875</c:v>
                </c:pt>
                <c:pt idx="16">
                  <c:v>80.792655944824219</c:v>
                </c:pt>
                <c:pt idx="17">
                  <c:v>80.018226623535156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9-4823-968E-2A6AC6EE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4928"/>
        <c:axId val="413350176"/>
      </c:scatterChart>
      <c:valAx>
        <c:axId val="4133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50176"/>
        <c:crosses val="autoZero"/>
        <c:crossBetween val="midCat"/>
      </c:valAx>
      <c:valAx>
        <c:axId val="4133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7055118110236221E-2"/>
                  <c:y val="0.22028178769320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Формулы!$R$2:$R$19</c:f>
              <c:numCache>
                <c:formatCode>0.00</c:formatCode>
                <c:ptCount val="18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230</c:v>
                </c:pt>
                <c:pt idx="5">
                  <c:v>260</c:v>
                </c:pt>
                <c:pt idx="6">
                  <c:v>290</c:v>
                </c:pt>
                <c:pt idx="7">
                  <c:v>320</c:v>
                </c:pt>
                <c:pt idx="8">
                  <c:v>350</c:v>
                </c:pt>
                <c:pt idx="9">
                  <c:v>380</c:v>
                </c:pt>
                <c:pt idx="10">
                  <c:v>410</c:v>
                </c:pt>
                <c:pt idx="11">
                  <c:v>440</c:v>
                </c:pt>
                <c:pt idx="12">
                  <c:v>470</c:v>
                </c:pt>
                <c:pt idx="13">
                  <c:v>500</c:v>
                </c:pt>
                <c:pt idx="14">
                  <c:v>530</c:v>
                </c:pt>
                <c:pt idx="15">
                  <c:v>560</c:v>
                </c:pt>
                <c:pt idx="16">
                  <c:v>590</c:v>
                </c:pt>
                <c:pt idx="17">
                  <c:v>620</c:v>
                </c:pt>
              </c:numCache>
            </c:numRef>
          </c:xVal>
          <c:yVal>
            <c:numRef>
              <c:f>Формулы!$S$2:$S$19</c:f>
              <c:numCache>
                <c:formatCode>0.00</c:formatCode>
                <c:ptCount val="18"/>
                <c:pt idx="0">
                  <c:v>-6.7112464904785156</c:v>
                </c:pt>
                <c:pt idx="1">
                  <c:v>-5.2902717590332031</c:v>
                </c:pt>
                <c:pt idx="2">
                  <c:v>-3.9142036437988281</c:v>
                </c:pt>
                <c:pt idx="3">
                  <c:v>-2.6145744323730469</c:v>
                </c:pt>
                <c:pt idx="4">
                  <c:v>-1.4192771911621094</c:v>
                </c:pt>
                <c:pt idx="5">
                  <c:v>-0.35042953491210938</c:v>
                </c:pt>
                <c:pt idx="6">
                  <c:v>0.57510757446289063</c:v>
                </c:pt>
                <c:pt idx="7">
                  <c:v>1.3280372619628906</c:v>
                </c:pt>
                <c:pt idx="8">
                  <c:v>1.9041633605957031</c:v>
                </c:pt>
                <c:pt idx="9">
                  <c:v>2.3101692199707031</c:v>
                </c:pt>
                <c:pt idx="10">
                  <c:v>2.5533638000488281</c:v>
                </c:pt>
                <c:pt idx="11">
                  <c:v>2.6358146667480469</c:v>
                </c:pt>
                <c:pt idx="12">
                  <c:v>2.5557899475097656</c:v>
                </c:pt>
                <c:pt idx="13">
                  <c:v>2.3226127624511719</c:v>
                </c:pt>
                <c:pt idx="14">
                  <c:v>1.9425926208496094</c:v>
                </c:pt>
                <c:pt idx="15">
                  <c:v>1.4214134216308594</c:v>
                </c:pt>
                <c:pt idx="16">
                  <c:v>0.76268386840820313</c:v>
                </c:pt>
                <c:pt idx="17">
                  <c:v>-1.1745452880859375E-2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6-4B86-805F-3D4DDE98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68544"/>
        <c:axId val="413369528"/>
      </c:scatterChart>
      <c:valAx>
        <c:axId val="4133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69528"/>
        <c:crosses val="autoZero"/>
        <c:crossBetween val="midCat"/>
      </c:valAx>
      <c:valAx>
        <c:axId val="4133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ГенерированныеДанные!$P$1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ГенерированныеДанные!$P$2:$P$132</c:f>
              <c:numCache>
                <c:formatCode>0.00</c:formatCode>
                <c:ptCount val="131"/>
                <c:pt idx="0">
                  <c:v>19.620550071428575</c:v>
                </c:pt>
                <c:pt idx="1">
                  <c:v>1.5514343354130986</c:v>
                </c:pt>
                <c:pt idx="2">
                  <c:v>1.5405755631013953</c:v>
                </c:pt>
                <c:pt idx="3">
                  <c:v>17.35700287020304</c:v>
                </c:pt>
                <c:pt idx="4">
                  <c:v>8.5338982247961184</c:v>
                </c:pt>
                <c:pt idx="5">
                  <c:v>9.5091462329397363</c:v>
                </c:pt>
                <c:pt idx="6">
                  <c:v>12.328183433038765</c:v>
                </c:pt>
                <c:pt idx="7">
                  <c:v>9.4303150564103611</c:v>
                </c:pt>
                <c:pt idx="8">
                  <c:v>10.418339140309953</c:v>
                </c:pt>
                <c:pt idx="9">
                  <c:v>59.38629306686142</c:v>
                </c:pt>
                <c:pt idx="10">
                  <c:v>72.105013103968489</c:v>
                </c:pt>
                <c:pt idx="11">
                  <c:v>57.472854354736207</c:v>
                </c:pt>
                <c:pt idx="12">
                  <c:v>111.23926857996183</c:v>
                </c:pt>
                <c:pt idx="13">
                  <c:v>108.88559497175662</c:v>
                </c:pt>
                <c:pt idx="14">
                  <c:v>93.748557872075338</c:v>
                </c:pt>
                <c:pt idx="15">
                  <c:v>70.79192898094297</c:v>
                </c:pt>
                <c:pt idx="16">
                  <c:v>50.627608741017433</c:v>
                </c:pt>
                <c:pt idx="17">
                  <c:v>41.767939567847236</c:v>
                </c:pt>
                <c:pt idx="18">
                  <c:v>61.352489539837215</c:v>
                </c:pt>
                <c:pt idx="19">
                  <c:v>53.267592976043971</c:v>
                </c:pt>
                <c:pt idx="20">
                  <c:v>48.321253678318762</c:v>
                </c:pt>
                <c:pt idx="21">
                  <c:v>46.393992980252577</c:v>
                </c:pt>
                <c:pt idx="22">
                  <c:v>103.75955322344063</c:v>
                </c:pt>
                <c:pt idx="23">
                  <c:v>108.67262147771001</c:v>
                </c:pt>
                <c:pt idx="24">
                  <c:v>133.07932494160025</c:v>
                </c:pt>
                <c:pt idx="25">
                  <c:v>128.59693105935602</c:v>
                </c:pt>
                <c:pt idx="26">
                  <c:v>108.45086771296479</c:v>
                </c:pt>
                <c:pt idx="27">
                  <c:v>101.18780072125014</c:v>
                </c:pt>
                <c:pt idx="28">
                  <c:v>96.428025412548763</c:v>
                </c:pt>
                <c:pt idx="29">
                  <c:v>107.43992373593899</c:v>
                </c:pt>
                <c:pt idx="30">
                  <c:v>169.56353895241421</c:v>
                </c:pt>
                <c:pt idx="31">
                  <c:v>215.37799536969302</c:v>
                </c:pt>
                <c:pt idx="32">
                  <c:v>239.21234677990552</c:v>
                </c:pt>
                <c:pt idx="33">
                  <c:v>240.13886784283059</c:v>
                </c:pt>
                <c:pt idx="34">
                  <c:v>243.18973130429731</c:v>
                </c:pt>
                <c:pt idx="35">
                  <c:v>161.04535692829683</c:v>
                </c:pt>
                <c:pt idx="36">
                  <c:v>125.26567150351804</c:v>
                </c:pt>
                <c:pt idx="37">
                  <c:v>62.052360128816247</c:v>
                </c:pt>
                <c:pt idx="38">
                  <c:v>97.122447356939617</c:v>
                </c:pt>
                <c:pt idx="39">
                  <c:v>107.59031546082969</c:v>
                </c:pt>
                <c:pt idx="40">
                  <c:v>120.26882483703955</c:v>
                </c:pt>
                <c:pt idx="41">
                  <c:v>113.07466154498668</c:v>
                </c:pt>
                <c:pt idx="42">
                  <c:v>110.69325958616797</c:v>
                </c:pt>
                <c:pt idx="43">
                  <c:v>97.663561177097534</c:v>
                </c:pt>
                <c:pt idx="44">
                  <c:v>109.67201438950005</c:v>
                </c:pt>
                <c:pt idx="45">
                  <c:v>110.45836672569112</c:v>
                </c:pt>
                <c:pt idx="46">
                  <c:v>106.0709522499767</c:v>
                </c:pt>
                <c:pt idx="47">
                  <c:v>105.51772357293049</c:v>
                </c:pt>
                <c:pt idx="48">
                  <c:v>0</c:v>
                </c:pt>
                <c:pt idx="49">
                  <c:v>2.8284789855619685</c:v>
                </c:pt>
                <c:pt idx="50">
                  <c:v>1.1652236226371837</c:v>
                </c:pt>
                <c:pt idx="51">
                  <c:v>8.5393001188456239</c:v>
                </c:pt>
                <c:pt idx="52">
                  <c:v>16.474050736014824</c:v>
                </c:pt>
                <c:pt idx="53">
                  <c:v>0</c:v>
                </c:pt>
                <c:pt idx="54">
                  <c:v>2.3898107854869242</c:v>
                </c:pt>
                <c:pt idx="55">
                  <c:v>15.327553046249358</c:v>
                </c:pt>
                <c:pt idx="56">
                  <c:v>0.48501976397187718</c:v>
                </c:pt>
                <c:pt idx="57">
                  <c:v>11.471017553353565</c:v>
                </c:pt>
                <c:pt idx="58">
                  <c:v>7.3028831627845907</c:v>
                </c:pt>
                <c:pt idx="59">
                  <c:v>9.4247526506981796</c:v>
                </c:pt>
                <c:pt idx="60">
                  <c:v>3.2869234927354647</c:v>
                </c:pt>
                <c:pt idx="61">
                  <c:v>114.60220662773958</c:v>
                </c:pt>
                <c:pt idx="62">
                  <c:v>132.55879460581349</c:v>
                </c:pt>
                <c:pt idx="63">
                  <c:v>110.08367133728548</c:v>
                </c:pt>
                <c:pt idx="64">
                  <c:v>86.700611892310448</c:v>
                </c:pt>
                <c:pt idx="65">
                  <c:v>59.985032477492439</c:v>
                </c:pt>
                <c:pt idx="66">
                  <c:v>55.109762483629837</c:v>
                </c:pt>
                <c:pt idx="67">
                  <c:v>47.923586504985479</c:v>
                </c:pt>
                <c:pt idx="68">
                  <c:v>65.48776819886649</c:v>
                </c:pt>
                <c:pt idx="69">
                  <c:v>49.889640332504797</c:v>
                </c:pt>
                <c:pt idx="70">
                  <c:v>57.497789849641094</c:v>
                </c:pt>
                <c:pt idx="71">
                  <c:v>60.407766685716993</c:v>
                </c:pt>
                <c:pt idx="72">
                  <c:v>68.914751709871254</c:v>
                </c:pt>
                <c:pt idx="73">
                  <c:v>105.01264007982698</c:v>
                </c:pt>
                <c:pt idx="74">
                  <c:v>191.19957859002409</c:v>
                </c:pt>
                <c:pt idx="75">
                  <c:v>233.28697821560453</c:v>
                </c:pt>
                <c:pt idx="76">
                  <c:v>216.98652621819224</c:v>
                </c:pt>
                <c:pt idx="77">
                  <c:v>43.827733396819028</c:v>
                </c:pt>
                <c:pt idx="78">
                  <c:v>0</c:v>
                </c:pt>
                <c:pt idx="79">
                  <c:v>0</c:v>
                </c:pt>
                <c:pt idx="80">
                  <c:v>23.152858709417956</c:v>
                </c:pt>
                <c:pt idx="81">
                  <c:v>36.867772769065539</c:v>
                </c:pt>
                <c:pt idx="82">
                  <c:v>19.889846184032251</c:v>
                </c:pt>
                <c:pt idx="83">
                  <c:v>14.201941574058225</c:v>
                </c:pt>
                <c:pt idx="84">
                  <c:v>28.701809421149221</c:v>
                </c:pt>
                <c:pt idx="85">
                  <c:v>54.945727956542783</c:v>
                </c:pt>
                <c:pt idx="86">
                  <c:v>109.11770822756621</c:v>
                </c:pt>
                <c:pt idx="87">
                  <c:v>90.998529468860156</c:v>
                </c:pt>
                <c:pt idx="88">
                  <c:v>84.334648620655202</c:v>
                </c:pt>
                <c:pt idx="89">
                  <c:v>73.182726546260739</c:v>
                </c:pt>
                <c:pt idx="90">
                  <c:v>137.75578677214986</c:v>
                </c:pt>
                <c:pt idx="91">
                  <c:v>185.02033228822313</c:v>
                </c:pt>
                <c:pt idx="92">
                  <c:v>161.78878251031185</c:v>
                </c:pt>
                <c:pt idx="93">
                  <c:v>129.09711617607002</c:v>
                </c:pt>
                <c:pt idx="94">
                  <c:v>68.490837383859144</c:v>
                </c:pt>
                <c:pt idx="95">
                  <c:v>85.350088544296824</c:v>
                </c:pt>
                <c:pt idx="96">
                  <c:v>94.156210306343951</c:v>
                </c:pt>
                <c:pt idx="97">
                  <c:v>105.61506627026739</c:v>
                </c:pt>
                <c:pt idx="98">
                  <c:v>89.584314423583038</c:v>
                </c:pt>
                <c:pt idx="99">
                  <c:v>104.46721112315413</c:v>
                </c:pt>
                <c:pt idx="100">
                  <c:v>0.95146726145310012</c:v>
                </c:pt>
                <c:pt idx="101">
                  <c:v>0</c:v>
                </c:pt>
                <c:pt idx="102">
                  <c:v>0</c:v>
                </c:pt>
                <c:pt idx="103">
                  <c:v>6.1338589459173427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11.146255374999999</c:v>
                </c:pt>
                <c:pt idx="109">
                  <c:v>7.930820552766825</c:v>
                </c:pt>
                <c:pt idx="110">
                  <c:v>0</c:v>
                </c:pt>
                <c:pt idx="111">
                  <c:v>0</c:v>
                </c:pt>
                <c:pt idx="112">
                  <c:v>3.8770751323740278</c:v>
                </c:pt>
                <c:pt idx="113">
                  <c:v>68.160856119723746</c:v>
                </c:pt>
                <c:pt idx="114">
                  <c:v>73.763655535952992</c:v>
                </c:pt>
                <c:pt idx="115">
                  <c:v>78.107255396148048</c:v>
                </c:pt>
                <c:pt idx="116">
                  <c:v>60.809986371327611</c:v>
                </c:pt>
                <c:pt idx="117">
                  <c:v>104.60237107710644</c:v>
                </c:pt>
                <c:pt idx="118">
                  <c:v>118.27908118926592</c:v>
                </c:pt>
                <c:pt idx="119">
                  <c:v>118.9889270847748</c:v>
                </c:pt>
                <c:pt idx="120">
                  <c:v>111.34445184289899</c:v>
                </c:pt>
                <c:pt idx="121">
                  <c:v>99.58611267262674</c:v>
                </c:pt>
                <c:pt idx="122">
                  <c:v>65.301640357952465</c:v>
                </c:pt>
                <c:pt idx="123">
                  <c:v>64.628855394021841</c:v>
                </c:pt>
                <c:pt idx="124">
                  <c:v>51.637603715162655</c:v>
                </c:pt>
                <c:pt idx="125">
                  <c:v>64.532212474058781</c:v>
                </c:pt>
                <c:pt idx="126">
                  <c:v>105.71723576296188</c:v>
                </c:pt>
                <c:pt idx="127">
                  <c:v>120.51620582727219</c:v>
                </c:pt>
                <c:pt idx="128">
                  <c:v>103.09571093408906</c:v>
                </c:pt>
                <c:pt idx="129">
                  <c:v>93.374858405820603</c:v>
                </c:pt>
                <c:pt idx="130">
                  <c:v>87.763381200596044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E-42DE-972D-891E7E94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90240"/>
        <c:axId val="449190568"/>
      </c:lineChart>
      <c:catAx>
        <c:axId val="44919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90568"/>
        <c:crosses val="autoZero"/>
        <c:auto val="1"/>
        <c:lblAlgn val="ctr"/>
        <c:lblOffset val="100"/>
        <c:noMultiLvlLbl val="0"/>
      </c:catAx>
      <c:valAx>
        <c:axId val="4491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371475</xdr:rowOff>
    </xdr:from>
    <xdr:to>
      <xdr:col>28</xdr:col>
      <xdr:colOff>333375</xdr:colOff>
      <xdr:row>15</xdr:row>
      <xdr:rowOff>66675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1047750</xdr:colOff>
      <xdr:row>7</xdr:row>
      <xdr:rowOff>9525</xdr:rowOff>
    </xdr:from>
    <xdr:to>
      <xdr:col>19</xdr:col>
      <xdr:colOff>238125</xdr:colOff>
      <xdr:row>21</xdr:row>
      <xdr:rowOff>85725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180975</xdr:colOff>
      <xdr:row>3</xdr:row>
      <xdr:rowOff>76200</xdr:rowOff>
    </xdr:from>
    <xdr:to>
      <xdr:col>26</xdr:col>
      <xdr:colOff>428625</xdr:colOff>
      <xdr:row>17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A0000"/>
  </sheetPr>
  <dimension ref="B3:R5"/>
  <sheetViews>
    <sheetView workbookViewId="0">
      <selection activeCell="H25" sqref="G25:H25"/>
    </sheetView>
  </sheetViews>
  <sheetFormatPr defaultRowHeight="15" x14ac:dyDescent="0.25"/>
  <sheetData>
    <row r="3" spans="2:18" x14ac:dyDescent="0.25">
      <c r="B3" t="s">
        <v>36</v>
      </c>
      <c r="H3" s="20" t="s">
        <v>11</v>
      </c>
    </row>
    <row r="4" spans="2:18" x14ac:dyDescent="0.25">
      <c r="B4" t="s">
        <v>37</v>
      </c>
      <c r="Q4" s="20" t="s">
        <v>38</v>
      </c>
    </row>
    <row r="5" spans="2:18" x14ac:dyDescent="0.25">
      <c r="B5" t="s">
        <v>39</v>
      </c>
      <c r="R5" s="20" t="s">
        <v>40</v>
      </c>
    </row>
  </sheetData>
  <hyperlinks>
    <hyperlink ref="H3" location="Предсказание!A1" display="Предсказание!A1"/>
    <hyperlink ref="Q4" location="Формулы!A1" display="Формулы!A1"/>
    <hyperlink ref="R5" location="ГенерированныеДанные!A1" display="ГенерированныеДанные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"/>
  <sheetViews>
    <sheetView workbookViewId="0">
      <pane xSplit="1" ySplit="1" topLeftCell="C99" activePane="bottomRight" state="frozen"/>
      <selection pane="topRight" activeCell="B1" sqref="B1"/>
      <selection pane="bottomLeft" activeCell="A2" sqref="A2"/>
      <selection pane="bottomRight" activeCell="E119" sqref="E119"/>
    </sheetView>
  </sheetViews>
  <sheetFormatPr defaultRowHeight="15" x14ac:dyDescent="0.25"/>
  <cols>
    <col min="1" max="1" width="18.28515625" bestFit="1" customWidth="1"/>
    <col min="2" max="2" width="19.28515625" bestFit="1" customWidth="1"/>
    <col min="3" max="3" width="9.140625" style="5"/>
    <col min="4" max="4" width="14.7109375" style="5" bestFit="1" customWidth="1"/>
    <col min="5" max="5" width="15.5703125" style="5" bestFit="1" customWidth="1"/>
    <col min="6" max="6" width="15.5703125" style="5" customWidth="1"/>
    <col min="7" max="7" width="16.140625" bestFit="1" customWidth="1"/>
    <col min="8" max="9" width="17.42578125" bestFit="1" customWidth="1"/>
    <col min="10" max="13" width="9.140625" style="5"/>
    <col min="14" max="14" width="7.28515625" style="5" bestFit="1" customWidth="1"/>
    <col min="19" max="19" width="14.140625" style="5" bestFit="1" customWidth="1"/>
  </cols>
  <sheetData>
    <row r="1" spans="1:19" ht="30" x14ac:dyDescent="0.25">
      <c r="A1" s="1" t="s">
        <v>0</v>
      </c>
      <c r="B1" s="16" t="s">
        <v>26</v>
      </c>
      <c r="C1" s="16" t="s">
        <v>1</v>
      </c>
      <c r="D1" s="16" t="s">
        <v>2</v>
      </c>
      <c r="E1" s="16" t="s">
        <v>3</v>
      </c>
      <c r="F1" s="16" t="s">
        <v>32</v>
      </c>
      <c r="G1" s="16" t="s">
        <v>23</v>
      </c>
      <c r="H1" s="16" t="s">
        <v>24</v>
      </c>
      <c r="I1" s="16" t="s">
        <v>25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1">
        <v>0</v>
      </c>
    </row>
    <row r="2" spans="1:19" x14ac:dyDescent="0.25">
      <c r="A2" s="2">
        <v>42015</v>
      </c>
      <c r="B2">
        <v>1.10912343470483</v>
      </c>
      <c r="C2" s="5">
        <v>0</v>
      </c>
      <c r="D2" s="5">
        <v>0</v>
      </c>
      <c r="E2" s="5">
        <v>0</v>
      </c>
      <c r="F2" s="13">
        <v>310</v>
      </c>
      <c r="G2" s="8">
        <v>0.5</v>
      </c>
      <c r="H2">
        <v>0.554561717352415</v>
      </c>
      <c r="I2">
        <v>0.87570621468926557</v>
      </c>
      <c r="J2" s="5">
        <v>0</v>
      </c>
      <c r="K2" s="5">
        <v>0</v>
      </c>
      <c r="L2" s="5">
        <v>1</v>
      </c>
      <c r="M2" s="5">
        <v>0</v>
      </c>
      <c r="N2" s="5">
        <v>80</v>
      </c>
      <c r="O2">
        <v>80</v>
      </c>
      <c r="P2" s="5">
        <v>80</v>
      </c>
      <c r="Q2" s="5">
        <v>80</v>
      </c>
      <c r="R2" s="5">
        <v>80</v>
      </c>
      <c r="S2" s="5">
        <v>69.790382385253906</v>
      </c>
    </row>
    <row r="3" spans="1:19" x14ac:dyDescent="0.25">
      <c r="A3" s="2">
        <v>42022</v>
      </c>
      <c r="B3" s="5">
        <v>1.10912343470483</v>
      </c>
      <c r="C3" s="5">
        <v>0</v>
      </c>
      <c r="D3" s="5">
        <v>0</v>
      </c>
      <c r="E3" s="5">
        <v>0</v>
      </c>
      <c r="F3" s="13">
        <v>310</v>
      </c>
      <c r="G3" s="8">
        <v>0.6</v>
      </c>
      <c r="H3" s="5">
        <v>0.554561717352415</v>
      </c>
      <c r="I3" s="5">
        <v>0.87570621468926557</v>
      </c>
      <c r="J3" s="5">
        <v>0</v>
      </c>
      <c r="K3" s="5">
        <v>0</v>
      </c>
      <c r="L3" s="5">
        <v>1</v>
      </c>
      <c r="M3" s="5">
        <v>0</v>
      </c>
      <c r="N3" s="5">
        <v>80</v>
      </c>
      <c r="O3" s="5">
        <v>80</v>
      </c>
      <c r="P3" s="5">
        <v>80</v>
      </c>
      <c r="Q3" s="5">
        <v>80</v>
      </c>
      <c r="R3" s="5">
        <v>80</v>
      </c>
      <c r="S3" s="5">
        <v>71.248695373535156</v>
      </c>
    </row>
    <row r="4" spans="1:19" x14ac:dyDescent="0.25">
      <c r="A4" s="2">
        <v>42029</v>
      </c>
      <c r="B4" s="5">
        <v>1.10912343470483</v>
      </c>
      <c r="C4" s="5">
        <v>0</v>
      </c>
      <c r="D4" s="5">
        <v>0</v>
      </c>
      <c r="E4" s="5">
        <v>0</v>
      </c>
      <c r="F4" s="13">
        <v>310</v>
      </c>
      <c r="G4" s="8">
        <v>0.7</v>
      </c>
      <c r="H4" s="5">
        <v>0.554561717352415</v>
      </c>
      <c r="I4" s="5">
        <v>0.87570621468926557</v>
      </c>
      <c r="J4" s="5">
        <v>0</v>
      </c>
      <c r="K4" s="5">
        <v>0</v>
      </c>
      <c r="L4" s="5">
        <v>1</v>
      </c>
      <c r="M4" s="5">
        <v>0</v>
      </c>
      <c r="N4" s="5">
        <v>80</v>
      </c>
      <c r="O4" s="5">
        <v>80</v>
      </c>
      <c r="P4" s="5">
        <v>80</v>
      </c>
      <c r="Q4" s="5">
        <v>80</v>
      </c>
      <c r="R4" s="5">
        <v>80</v>
      </c>
      <c r="S4" s="5">
        <v>73.123550415039063</v>
      </c>
    </row>
    <row r="5" spans="1:19" x14ac:dyDescent="0.25">
      <c r="A5" s="2">
        <v>42036</v>
      </c>
      <c r="B5" s="5">
        <v>1.10912343470483</v>
      </c>
      <c r="C5" s="5">
        <v>0</v>
      </c>
      <c r="D5" s="5">
        <v>0</v>
      </c>
      <c r="E5" s="5">
        <v>0</v>
      </c>
      <c r="F5" s="13">
        <v>310</v>
      </c>
      <c r="G5" s="8">
        <v>0.79999999999999993</v>
      </c>
      <c r="H5" s="5">
        <v>0.554561717352415</v>
      </c>
      <c r="I5" s="5">
        <v>0.87570621468926557</v>
      </c>
      <c r="J5" s="5">
        <v>0</v>
      </c>
      <c r="K5" s="5">
        <v>0</v>
      </c>
      <c r="L5" s="5">
        <v>1</v>
      </c>
      <c r="M5" s="5">
        <v>0</v>
      </c>
      <c r="N5" s="5">
        <v>80</v>
      </c>
      <c r="O5" s="5">
        <v>80</v>
      </c>
      <c r="P5" s="5">
        <v>80</v>
      </c>
      <c r="Q5" s="5">
        <v>80</v>
      </c>
      <c r="R5" s="5">
        <v>80</v>
      </c>
      <c r="S5" s="5">
        <v>75.265892028808594</v>
      </c>
    </row>
    <row r="6" spans="1:19" x14ac:dyDescent="0.25">
      <c r="A6" s="2">
        <v>42043</v>
      </c>
      <c r="B6" s="5">
        <v>1.10912343470483</v>
      </c>
      <c r="C6" s="5">
        <v>0</v>
      </c>
      <c r="D6" s="5">
        <v>0</v>
      </c>
      <c r="E6" s="5">
        <v>0</v>
      </c>
      <c r="F6" s="13">
        <v>310</v>
      </c>
      <c r="G6" s="8">
        <v>0.89999999999999991</v>
      </c>
      <c r="H6" s="5">
        <v>0.554561717352415</v>
      </c>
      <c r="I6" s="5">
        <v>0.87570621468926557</v>
      </c>
      <c r="J6" s="5">
        <v>0</v>
      </c>
      <c r="K6" s="5">
        <v>0</v>
      </c>
      <c r="L6" s="5">
        <v>1</v>
      </c>
      <c r="M6" s="5">
        <v>0</v>
      </c>
      <c r="N6" s="5">
        <v>80</v>
      </c>
      <c r="O6" s="5">
        <v>80</v>
      </c>
      <c r="P6" s="5">
        <v>80</v>
      </c>
      <c r="Q6" s="5">
        <v>80</v>
      </c>
      <c r="R6" s="5">
        <v>80</v>
      </c>
      <c r="S6" s="5">
        <v>77.443550109863281</v>
      </c>
    </row>
    <row r="7" spans="1:19" x14ac:dyDescent="0.25">
      <c r="A7" s="2">
        <v>42050</v>
      </c>
      <c r="B7" s="5">
        <v>1.10912343470483</v>
      </c>
      <c r="C7" s="5">
        <v>0</v>
      </c>
      <c r="D7" s="5">
        <v>0</v>
      </c>
      <c r="E7" s="5">
        <v>0</v>
      </c>
      <c r="F7" s="13">
        <v>310</v>
      </c>
      <c r="G7" s="8">
        <v>0.99999999999999989</v>
      </c>
      <c r="H7" s="5">
        <v>0.554561717352415</v>
      </c>
      <c r="I7" s="5">
        <v>0.87570621468926557</v>
      </c>
      <c r="J7" s="5">
        <v>0</v>
      </c>
      <c r="K7" s="5">
        <v>0</v>
      </c>
      <c r="L7" s="5">
        <v>1</v>
      </c>
      <c r="M7" s="5">
        <v>0</v>
      </c>
      <c r="N7" s="5">
        <v>80</v>
      </c>
      <c r="O7" s="5">
        <v>80</v>
      </c>
      <c r="P7" s="5">
        <v>80</v>
      </c>
      <c r="Q7" s="5">
        <v>80</v>
      </c>
      <c r="R7" s="5">
        <v>80</v>
      </c>
      <c r="S7" s="5">
        <v>79.371620178222656</v>
      </c>
    </row>
    <row r="8" spans="1:19" x14ac:dyDescent="0.25">
      <c r="A8" s="2">
        <v>42057</v>
      </c>
      <c r="B8" s="5">
        <v>1.10912343470483</v>
      </c>
      <c r="C8" s="5">
        <v>0</v>
      </c>
      <c r="D8" s="5">
        <v>0</v>
      </c>
      <c r="E8" s="5">
        <v>0</v>
      </c>
      <c r="F8" s="13">
        <v>310</v>
      </c>
      <c r="G8" s="8">
        <v>1.0999999999999999</v>
      </c>
      <c r="H8" s="5">
        <v>0.554561717352415</v>
      </c>
      <c r="I8" s="5">
        <v>0.87570621468926557</v>
      </c>
      <c r="J8" s="5">
        <v>0</v>
      </c>
      <c r="K8" s="5">
        <v>0</v>
      </c>
      <c r="L8" s="5">
        <v>1</v>
      </c>
      <c r="M8" s="5">
        <v>0</v>
      </c>
      <c r="N8" s="5">
        <v>80</v>
      </c>
      <c r="O8" s="5">
        <v>80</v>
      </c>
      <c r="P8" s="5">
        <v>80</v>
      </c>
      <c r="Q8" s="5">
        <v>80</v>
      </c>
      <c r="R8" s="5">
        <v>80</v>
      </c>
      <c r="S8" s="5">
        <v>80.701057434082031</v>
      </c>
    </row>
    <row r="9" spans="1:19" x14ac:dyDescent="0.25">
      <c r="A9" s="2">
        <v>42064</v>
      </c>
      <c r="B9" s="5">
        <v>1.10912343470483</v>
      </c>
      <c r="C9" s="5">
        <v>0</v>
      </c>
      <c r="D9" s="5">
        <v>0</v>
      </c>
      <c r="E9" s="5">
        <v>0</v>
      </c>
      <c r="F9" s="13">
        <v>310</v>
      </c>
      <c r="G9" s="8">
        <v>1.2</v>
      </c>
      <c r="H9" s="5">
        <v>0.554561717352415</v>
      </c>
      <c r="I9" s="5">
        <v>0.87570621468926557</v>
      </c>
      <c r="J9" s="5">
        <v>0</v>
      </c>
      <c r="K9" s="5">
        <v>0</v>
      </c>
      <c r="L9" s="5">
        <v>1</v>
      </c>
      <c r="M9" s="5">
        <v>0</v>
      </c>
      <c r="N9" s="5">
        <v>80</v>
      </c>
      <c r="O9" s="5">
        <v>80</v>
      </c>
      <c r="P9" s="5">
        <v>80</v>
      </c>
      <c r="Q9" s="5">
        <v>80</v>
      </c>
      <c r="R9" s="5">
        <v>80</v>
      </c>
      <c r="S9" s="5">
        <v>80.712837219238281</v>
      </c>
    </row>
    <row r="10" spans="1:19" x14ac:dyDescent="0.25">
      <c r="A10" s="2">
        <v>42071</v>
      </c>
      <c r="B10" s="5">
        <v>1.10912343470483</v>
      </c>
      <c r="C10" s="5">
        <v>0</v>
      </c>
      <c r="D10" s="5">
        <v>0</v>
      </c>
      <c r="E10" s="5">
        <v>0</v>
      </c>
      <c r="F10" s="13">
        <v>310</v>
      </c>
      <c r="G10" s="8">
        <v>1.3</v>
      </c>
      <c r="H10" s="5">
        <v>0.554561717352415</v>
      </c>
      <c r="I10" s="5">
        <v>0.87570621468926557</v>
      </c>
      <c r="J10" s="5">
        <v>0</v>
      </c>
      <c r="K10" s="5">
        <v>0</v>
      </c>
      <c r="L10" s="5">
        <v>1</v>
      </c>
      <c r="M10" s="5">
        <v>0</v>
      </c>
      <c r="N10" s="5">
        <v>80</v>
      </c>
      <c r="O10" s="5">
        <v>80</v>
      </c>
      <c r="P10" s="5">
        <v>80</v>
      </c>
      <c r="Q10" s="5">
        <v>80</v>
      </c>
      <c r="R10" s="5">
        <v>80</v>
      </c>
      <c r="S10" s="5">
        <v>78.573272705078125</v>
      </c>
    </row>
    <row r="11" spans="1:19" x14ac:dyDescent="0.25">
      <c r="A11" s="2">
        <v>42078</v>
      </c>
      <c r="B11" s="5">
        <v>1.10912343470483</v>
      </c>
      <c r="C11" s="5">
        <v>0</v>
      </c>
      <c r="D11" s="5">
        <v>0</v>
      </c>
      <c r="E11" s="5">
        <v>0</v>
      </c>
      <c r="F11" s="13">
        <v>310</v>
      </c>
      <c r="G11" s="8">
        <v>1.4000000000000001</v>
      </c>
      <c r="H11" s="5">
        <v>0.554561717352415</v>
      </c>
      <c r="I11" s="5">
        <v>0.87570621468926557</v>
      </c>
      <c r="J11" s="5">
        <v>0</v>
      </c>
      <c r="K11" s="5">
        <v>0</v>
      </c>
      <c r="L11" s="5">
        <v>1</v>
      </c>
      <c r="M11" s="5">
        <v>0</v>
      </c>
      <c r="N11" s="5">
        <v>80</v>
      </c>
      <c r="O11" s="5">
        <v>80</v>
      </c>
      <c r="P11" s="5">
        <v>80</v>
      </c>
      <c r="Q11" s="5">
        <v>80</v>
      </c>
      <c r="R11" s="5">
        <v>80</v>
      </c>
      <c r="S11" s="5">
        <v>74.15594482421875</v>
      </c>
    </row>
    <row r="12" spans="1:19" x14ac:dyDescent="0.25">
      <c r="A12" s="2">
        <v>42085</v>
      </c>
      <c r="B12" s="5">
        <v>1.10912343470483</v>
      </c>
      <c r="C12" s="5">
        <v>0</v>
      </c>
      <c r="D12" s="5">
        <v>0</v>
      </c>
      <c r="E12" s="5">
        <v>0</v>
      </c>
      <c r="F12" s="13">
        <v>310</v>
      </c>
      <c r="G12" s="8">
        <v>1.5000000000000002</v>
      </c>
      <c r="H12" s="5">
        <v>0.554561717352415</v>
      </c>
      <c r="I12" s="5">
        <v>0.87570621468926557</v>
      </c>
      <c r="J12" s="5">
        <v>0</v>
      </c>
      <c r="K12" s="5">
        <v>0</v>
      </c>
      <c r="L12" s="5">
        <v>1</v>
      </c>
      <c r="M12" s="5">
        <v>0</v>
      </c>
      <c r="N12" s="5">
        <v>80</v>
      </c>
      <c r="O12" s="5">
        <v>80</v>
      </c>
      <c r="P12" s="5">
        <v>80</v>
      </c>
      <c r="Q12" s="5">
        <v>80</v>
      </c>
      <c r="R12" s="5">
        <v>80</v>
      </c>
      <c r="S12" s="5">
        <v>66.900222778320313</v>
      </c>
    </row>
    <row r="13" spans="1:19" x14ac:dyDescent="0.25">
      <c r="A13" s="2">
        <v>42092</v>
      </c>
      <c r="B13" s="5">
        <v>1.10912343470483</v>
      </c>
      <c r="C13" s="5">
        <v>0</v>
      </c>
      <c r="D13" s="5">
        <v>0</v>
      </c>
      <c r="E13" s="5">
        <v>0</v>
      </c>
      <c r="F13" s="13">
        <v>310</v>
      </c>
      <c r="G13" s="8">
        <v>1.6000000000000003</v>
      </c>
      <c r="H13" s="5">
        <v>0.554561717352415</v>
      </c>
      <c r="I13" s="5">
        <v>0.87570621468926557</v>
      </c>
      <c r="J13" s="5">
        <v>0</v>
      </c>
      <c r="K13" s="5">
        <v>0</v>
      </c>
      <c r="L13" s="5">
        <v>1</v>
      </c>
      <c r="M13" s="5">
        <v>0</v>
      </c>
      <c r="N13" s="5">
        <v>80</v>
      </c>
      <c r="O13" s="5">
        <v>80</v>
      </c>
      <c r="P13" s="5">
        <v>80</v>
      </c>
      <c r="Q13" s="5">
        <v>80</v>
      </c>
      <c r="R13" s="5">
        <v>80</v>
      </c>
      <c r="S13" s="5">
        <v>56.414653778076172</v>
      </c>
    </row>
    <row r="14" spans="1:19" x14ac:dyDescent="0.25">
      <c r="A14" s="2">
        <v>42099</v>
      </c>
      <c r="B14" s="5">
        <v>1.10912343470483</v>
      </c>
      <c r="C14" s="5">
        <v>0</v>
      </c>
      <c r="D14" s="5">
        <v>0</v>
      </c>
      <c r="E14" s="5">
        <v>0</v>
      </c>
      <c r="F14" s="13">
        <v>310</v>
      </c>
      <c r="G14" s="8">
        <v>1.7000000000000004</v>
      </c>
      <c r="H14" s="5">
        <v>0.554561717352415</v>
      </c>
      <c r="I14" s="5">
        <v>0.87570621468926557</v>
      </c>
      <c r="J14" s="5">
        <v>0</v>
      </c>
      <c r="K14" s="5">
        <v>0</v>
      </c>
      <c r="L14" s="5">
        <v>1</v>
      </c>
      <c r="M14" s="5">
        <v>0</v>
      </c>
      <c r="N14" s="5">
        <v>80</v>
      </c>
      <c r="O14" s="5">
        <v>80</v>
      </c>
      <c r="P14" s="5">
        <v>80</v>
      </c>
      <c r="Q14" s="5">
        <v>80</v>
      </c>
      <c r="R14" s="5">
        <v>80</v>
      </c>
      <c r="S14" s="5">
        <v>43.19439697265625</v>
      </c>
    </row>
    <row r="15" spans="1:19" x14ac:dyDescent="0.25">
      <c r="A15" s="2">
        <v>42106</v>
      </c>
      <c r="B15" s="5">
        <v>1.10912343470483</v>
      </c>
      <c r="C15" s="5">
        <v>0</v>
      </c>
      <c r="D15" s="5">
        <v>0</v>
      </c>
      <c r="E15" s="5">
        <v>0</v>
      </c>
      <c r="F15" s="13">
        <v>310</v>
      </c>
      <c r="G15" s="8">
        <v>1.8000000000000005</v>
      </c>
      <c r="H15" s="5">
        <v>0.554561717352415</v>
      </c>
      <c r="I15" s="5">
        <v>0.87570621468926557</v>
      </c>
      <c r="J15" s="5">
        <v>0</v>
      </c>
      <c r="K15" s="5">
        <v>0</v>
      </c>
      <c r="L15" s="5">
        <v>1</v>
      </c>
      <c r="M15" s="5">
        <v>0</v>
      </c>
      <c r="N15" s="5">
        <v>80</v>
      </c>
      <c r="O15" s="5">
        <v>80</v>
      </c>
      <c r="P15" s="5">
        <v>80</v>
      </c>
      <c r="Q15" s="5">
        <v>80</v>
      </c>
      <c r="R15" s="5">
        <v>80</v>
      </c>
      <c r="S15" s="5">
        <v>29.206232070922852</v>
      </c>
    </row>
    <row r="16" spans="1:19" x14ac:dyDescent="0.25">
      <c r="A16" s="2">
        <v>42113</v>
      </c>
      <c r="B16" s="5">
        <v>1.10912343470483</v>
      </c>
      <c r="C16" s="5">
        <v>0</v>
      </c>
      <c r="D16" s="5">
        <v>0</v>
      </c>
      <c r="E16" s="5">
        <v>0</v>
      </c>
      <c r="F16" s="13">
        <v>310</v>
      </c>
      <c r="G16" s="8">
        <v>1.9000000000000006</v>
      </c>
      <c r="H16" s="5">
        <v>0.554561717352415</v>
      </c>
      <c r="I16" s="5">
        <v>0.87570621468926557</v>
      </c>
      <c r="J16" s="5">
        <v>0</v>
      </c>
      <c r="K16" s="5">
        <v>0</v>
      </c>
      <c r="L16" s="5">
        <v>1</v>
      </c>
      <c r="M16" s="5">
        <v>0</v>
      </c>
      <c r="N16" s="5">
        <v>80</v>
      </c>
      <c r="O16" s="5">
        <v>80</v>
      </c>
      <c r="P16" s="5">
        <v>80</v>
      </c>
      <c r="Q16" s="5">
        <v>80</v>
      </c>
      <c r="R16" s="5">
        <v>80</v>
      </c>
      <c r="S16" s="5">
        <v>17.22780799865723</v>
      </c>
    </row>
    <row r="17" spans="1:19" x14ac:dyDescent="0.25">
      <c r="A17" s="2">
        <v>42120</v>
      </c>
      <c r="B17" s="5">
        <v>1.10912343470483</v>
      </c>
      <c r="C17" s="5">
        <v>0</v>
      </c>
      <c r="D17" s="5">
        <v>0</v>
      </c>
      <c r="E17" s="5">
        <v>0</v>
      </c>
      <c r="F17" s="13">
        <v>310</v>
      </c>
      <c r="G17" s="8">
        <v>2.0000000000000004</v>
      </c>
      <c r="H17" s="5">
        <v>0.554561717352415</v>
      </c>
      <c r="I17" s="5">
        <v>0.87570621468926557</v>
      </c>
      <c r="J17" s="5">
        <v>0</v>
      </c>
      <c r="K17" s="5">
        <v>0</v>
      </c>
      <c r="L17" s="5">
        <v>1</v>
      </c>
      <c r="M17" s="5">
        <v>0</v>
      </c>
      <c r="N17" s="5">
        <v>80</v>
      </c>
      <c r="O17" s="5">
        <v>80</v>
      </c>
      <c r="P17" s="5">
        <v>80</v>
      </c>
      <c r="Q17" s="5">
        <v>80</v>
      </c>
      <c r="R17" s="5">
        <v>80</v>
      </c>
      <c r="S17" s="5">
        <v>8.9724283218383789</v>
      </c>
    </row>
    <row r="18" spans="1:19" x14ac:dyDescent="0.25">
      <c r="A18" s="2">
        <v>42127</v>
      </c>
      <c r="B18">
        <v>1.0610328638497653</v>
      </c>
      <c r="C18" s="5">
        <v>0</v>
      </c>
      <c r="D18" s="5">
        <v>0</v>
      </c>
      <c r="E18" s="5">
        <v>0</v>
      </c>
      <c r="F18" s="13">
        <v>310</v>
      </c>
      <c r="G18">
        <v>1</v>
      </c>
      <c r="H18" s="8">
        <v>0.5</v>
      </c>
      <c r="I18">
        <v>0.97134670487106012</v>
      </c>
      <c r="J18" s="5">
        <v>0</v>
      </c>
      <c r="K18" s="5">
        <v>0</v>
      </c>
      <c r="L18" s="5">
        <v>1</v>
      </c>
      <c r="M18" s="5">
        <v>0</v>
      </c>
      <c r="N18" s="5">
        <v>80</v>
      </c>
      <c r="O18" s="5">
        <v>80</v>
      </c>
      <c r="P18" s="5">
        <v>80</v>
      </c>
      <c r="Q18" s="5">
        <v>80</v>
      </c>
      <c r="R18" s="5">
        <v>80</v>
      </c>
      <c r="S18" s="5">
        <v>78.8294677734375</v>
      </c>
    </row>
    <row r="19" spans="1:19" x14ac:dyDescent="0.25">
      <c r="A19" s="2">
        <v>42134</v>
      </c>
      <c r="B19" s="5">
        <v>1.0610328638497653</v>
      </c>
      <c r="C19" s="5">
        <v>0</v>
      </c>
      <c r="D19" s="5">
        <v>0</v>
      </c>
      <c r="E19" s="5">
        <v>0</v>
      </c>
      <c r="F19" s="13">
        <v>310</v>
      </c>
      <c r="G19">
        <v>1</v>
      </c>
      <c r="H19" s="8">
        <v>0.6</v>
      </c>
      <c r="I19" s="5">
        <v>0.97134670487106012</v>
      </c>
      <c r="J19" s="5">
        <v>0</v>
      </c>
      <c r="K19" s="5">
        <v>0</v>
      </c>
      <c r="L19" s="5">
        <v>1</v>
      </c>
      <c r="M19" s="5">
        <v>0</v>
      </c>
      <c r="N19" s="5">
        <v>80</v>
      </c>
      <c r="O19" s="5">
        <v>80</v>
      </c>
      <c r="P19" s="5">
        <v>80</v>
      </c>
      <c r="Q19" s="5">
        <v>80</v>
      </c>
      <c r="R19" s="5">
        <v>80</v>
      </c>
      <c r="S19" s="5">
        <v>75.902191162109375</v>
      </c>
    </row>
    <row r="20" spans="1:19" x14ac:dyDescent="0.25">
      <c r="A20" s="2">
        <v>42141</v>
      </c>
      <c r="B20" s="5">
        <v>1.0610328638497653</v>
      </c>
      <c r="C20" s="5">
        <v>0</v>
      </c>
      <c r="D20" s="5">
        <v>0</v>
      </c>
      <c r="E20" s="5">
        <v>0</v>
      </c>
      <c r="F20" s="13">
        <v>310</v>
      </c>
      <c r="G20">
        <v>1</v>
      </c>
      <c r="H20" s="8">
        <v>0.7</v>
      </c>
      <c r="I20" s="5">
        <v>0.97134670487106012</v>
      </c>
      <c r="J20" s="5">
        <v>0</v>
      </c>
      <c r="K20" s="5">
        <v>0</v>
      </c>
      <c r="L20" s="5">
        <v>1</v>
      </c>
      <c r="M20" s="5">
        <v>0</v>
      </c>
      <c r="N20" s="5">
        <v>80</v>
      </c>
      <c r="O20" s="5">
        <v>80</v>
      </c>
      <c r="P20" s="5">
        <v>80</v>
      </c>
      <c r="Q20" s="5">
        <v>80</v>
      </c>
      <c r="R20" s="5">
        <v>80</v>
      </c>
      <c r="S20" s="5">
        <v>72.015129089355469</v>
      </c>
    </row>
    <row r="21" spans="1:19" x14ac:dyDescent="0.25">
      <c r="A21" s="2">
        <v>42148</v>
      </c>
      <c r="B21" s="5">
        <v>1.0610328638497653</v>
      </c>
      <c r="C21" s="5">
        <v>0</v>
      </c>
      <c r="D21" s="5">
        <v>0</v>
      </c>
      <c r="E21" s="5">
        <v>0</v>
      </c>
      <c r="F21" s="13">
        <v>310</v>
      </c>
      <c r="G21">
        <v>1</v>
      </c>
      <c r="H21" s="8">
        <v>0.79999999999999993</v>
      </c>
      <c r="I21" s="5">
        <v>0.97134670487106012</v>
      </c>
      <c r="J21" s="5">
        <v>0</v>
      </c>
      <c r="K21" s="5">
        <v>0</v>
      </c>
      <c r="L21" s="5">
        <v>1</v>
      </c>
      <c r="M21" s="5">
        <v>0</v>
      </c>
      <c r="N21" s="5">
        <v>80</v>
      </c>
      <c r="O21" s="5">
        <v>80</v>
      </c>
      <c r="P21" s="5">
        <v>80</v>
      </c>
      <c r="Q21" s="5">
        <v>80</v>
      </c>
      <c r="R21" s="5">
        <v>80</v>
      </c>
      <c r="S21" s="5">
        <v>67.548233032226563</v>
      </c>
    </row>
    <row r="22" spans="1:19" x14ac:dyDescent="0.25">
      <c r="A22" s="2">
        <v>42155</v>
      </c>
      <c r="B22" s="5">
        <v>1.0610328638497653</v>
      </c>
      <c r="C22" s="5">
        <v>0</v>
      </c>
      <c r="D22" s="5">
        <v>0</v>
      </c>
      <c r="E22" s="5">
        <v>0</v>
      </c>
      <c r="F22" s="13">
        <v>310</v>
      </c>
      <c r="G22">
        <v>1</v>
      </c>
      <c r="H22" s="8">
        <v>0.89999999999999991</v>
      </c>
      <c r="I22" s="5">
        <v>0.97134670487106012</v>
      </c>
      <c r="J22" s="5">
        <v>0</v>
      </c>
      <c r="K22" s="5">
        <v>0</v>
      </c>
      <c r="L22" s="5">
        <v>1</v>
      </c>
      <c r="M22" s="5">
        <v>0</v>
      </c>
      <c r="N22" s="5">
        <v>80</v>
      </c>
      <c r="O22" s="5">
        <v>80</v>
      </c>
      <c r="P22" s="5">
        <v>80</v>
      </c>
      <c r="Q22" s="5">
        <v>80</v>
      </c>
      <c r="R22" s="5">
        <v>80</v>
      </c>
      <c r="S22" s="5">
        <v>63.568279266357422</v>
      </c>
    </row>
    <row r="23" spans="1:19" x14ac:dyDescent="0.25">
      <c r="A23" s="2">
        <v>42162</v>
      </c>
      <c r="B23" s="5">
        <v>1.0610328638497653</v>
      </c>
      <c r="C23" s="5">
        <v>0</v>
      </c>
      <c r="D23" s="5">
        <v>0</v>
      </c>
      <c r="E23" s="5">
        <v>0</v>
      </c>
      <c r="F23" s="13">
        <v>310</v>
      </c>
      <c r="G23">
        <v>1</v>
      </c>
      <c r="H23" s="8">
        <v>0.99999999999999989</v>
      </c>
      <c r="I23" s="5">
        <v>0.97134670487106012</v>
      </c>
      <c r="J23" s="5">
        <v>0</v>
      </c>
      <c r="K23" s="5">
        <v>0</v>
      </c>
      <c r="L23" s="5">
        <v>1</v>
      </c>
      <c r="M23" s="5">
        <v>0</v>
      </c>
      <c r="N23" s="5">
        <v>80</v>
      </c>
      <c r="O23" s="5">
        <v>80</v>
      </c>
      <c r="P23" s="5">
        <v>80</v>
      </c>
      <c r="Q23" s="5">
        <v>80</v>
      </c>
      <c r="R23" s="5">
        <v>80</v>
      </c>
      <c r="S23" s="5">
        <v>60.514312744140618</v>
      </c>
    </row>
    <row r="24" spans="1:19" x14ac:dyDescent="0.25">
      <c r="A24" s="2">
        <v>42169</v>
      </c>
      <c r="B24" s="5">
        <v>1.0610328638497653</v>
      </c>
      <c r="C24" s="5">
        <v>0</v>
      </c>
      <c r="D24" s="5">
        <v>0</v>
      </c>
      <c r="E24" s="5">
        <v>0</v>
      </c>
      <c r="F24" s="13">
        <v>310</v>
      </c>
      <c r="G24">
        <v>1</v>
      </c>
      <c r="H24" s="8">
        <v>1.0999999999999999</v>
      </c>
      <c r="I24" s="5">
        <v>0.97134670487106012</v>
      </c>
      <c r="J24" s="5">
        <v>0</v>
      </c>
      <c r="K24" s="5">
        <v>0</v>
      </c>
      <c r="L24" s="5">
        <v>1</v>
      </c>
      <c r="M24" s="5">
        <v>0</v>
      </c>
      <c r="N24" s="5">
        <v>80</v>
      </c>
      <c r="O24" s="5">
        <v>80</v>
      </c>
      <c r="P24" s="5">
        <v>80</v>
      </c>
      <c r="Q24" s="5">
        <v>80</v>
      </c>
      <c r="R24" s="5">
        <v>80</v>
      </c>
      <c r="S24" s="5">
        <v>58.731632232666023</v>
      </c>
    </row>
    <row r="25" spans="1:19" x14ac:dyDescent="0.25">
      <c r="A25" s="2">
        <v>42176</v>
      </c>
      <c r="B25" s="5">
        <v>1.0610328638497653</v>
      </c>
      <c r="C25" s="5">
        <v>0</v>
      </c>
      <c r="D25" s="5">
        <v>0</v>
      </c>
      <c r="E25" s="5">
        <v>0</v>
      </c>
      <c r="F25" s="13">
        <v>310</v>
      </c>
      <c r="G25">
        <v>1</v>
      </c>
      <c r="H25" s="8">
        <v>1.2</v>
      </c>
      <c r="I25" s="5">
        <v>0.97134670487106012</v>
      </c>
      <c r="J25" s="5">
        <v>0</v>
      </c>
      <c r="K25" s="5">
        <v>0</v>
      </c>
      <c r="L25" s="5">
        <v>1</v>
      </c>
      <c r="M25" s="5">
        <v>0</v>
      </c>
      <c r="N25" s="5">
        <v>80</v>
      </c>
      <c r="O25" s="5">
        <v>80</v>
      </c>
      <c r="P25" s="5">
        <v>80</v>
      </c>
      <c r="Q25" s="5">
        <v>80</v>
      </c>
      <c r="R25" s="5">
        <v>80</v>
      </c>
      <c r="S25" s="5">
        <v>58.067878723144531</v>
      </c>
    </row>
    <row r="26" spans="1:19" x14ac:dyDescent="0.25">
      <c r="A26" s="2">
        <v>42183</v>
      </c>
      <c r="B26" s="5">
        <v>1.0610328638497653</v>
      </c>
      <c r="C26" s="5">
        <v>0</v>
      </c>
      <c r="D26" s="5">
        <v>0</v>
      </c>
      <c r="E26" s="5">
        <v>0</v>
      </c>
      <c r="F26" s="13">
        <v>310</v>
      </c>
      <c r="G26">
        <v>1</v>
      </c>
      <c r="H26" s="8">
        <v>1.3</v>
      </c>
      <c r="I26" s="5">
        <v>0.97134670487106012</v>
      </c>
      <c r="J26" s="5">
        <v>0</v>
      </c>
      <c r="K26" s="5">
        <v>0</v>
      </c>
      <c r="L26" s="5">
        <v>1</v>
      </c>
      <c r="M26" s="5">
        <v>0</v>
      </c>
      <c r="N26" s="5">
        <v>80</v>
      </c>
      <c r="O26" s="5">
        <v>80</v>
      </c>
      <c r="P26" s="5">
        <v>80</v>
      </c>
      <c r="Q26" s="5">
        <v>80</v>
      </c>
      <c r="R26" s="5">
        <v>80</v>
      </c>
      <c r="S26" s="5">
        <v>58.005508422851563</v>
      </c>
    </row>
    <row r="27" spans="1:19" x14ac:dyDescent="0.25">
      <c r="A27" s="2">
        <v>42190</v>
      </c>
      <c r="B27" s="5">
        <v>1.0610328638497653</v>
      </c>
      <c r="C27" s="5">
        <v>0</v>
      </c>
      <c r="D27" s="5">
        <v>0</v>
      </c>
      <c r="E27" s="5">
        <v>0</v>
      </c>
      <c r="F27" s="13">
        <v>310</v>
      </c>
      <c r="G27">
        <v>1</v>
      </c>
      <c r="H27" s="8">
        <v>1.4000000000000001</v>
      </c>
      <c r="I27" s="5">
        <v>0.97134670487106012</v>
      </c>
      <c r="J27" s="5">
        <v>0</v>
      </c>
      <c r="K27" s="5">
        <v>0</v>
      </c>
      <c r="L27" s="5">
        <v>1</v>
      </c>
      <c r="M27" s="5">
        <v>0</v>
      </c>
      <c r="N27" s="5">
        <v>80</v>
      </c>
      <c r="O27" s="5">
        <v>80</v>
      </c>
      <c r="P27" s="5">
        <v>80</v>
      </c>
      <c r="Q27" s="5">
        <v>80</v>
      </c>
      <c r="R27" s="5">
        <v>80</v>
      </c>
      <c r="S27" s="5">
        <v>58.114501953125</v>
      </c>
    </row>
    <row r="28" spans="1:19" x14ac:dyDescent="0.25">
      <c r="A28" s="2">
        <v>42197</v>
      </c>
      <c r="B28" s="5">
        <v>1.0610328638497653</v>
      </c>
      <c r="C28" s="5">
        <v>0</v>
      </c>
      <c r="D28" s="5">
        <v>0</v>
      </c>
      <c r="E28" s="5">
        <v>0</v>
      </c>
      <c r="F28" s="13">
        <v>310</v>
      </c>
      <c r="G28">
        <v>1</v>
      </c>
      <c r="H28" s="8">
        <v>1.5000000000000002</v>
      </c>
      <c r="I28" s="5">
        <v>0.97134670487106012</v>
      </c>
      <c r="J28" s="5">
        <v>0</v>
      </c>
      <c r="K28" s="5">
        <v>0</v>
      </c>
      <c r="L28" s="5">
        <v>1</v>
      </c>
      <c r="M28" s="5">
        <v>0</v>
      </c>
      <c r="N28" s="5">
        <v>80</v>
      </c>
      <c r="O28" s="5">
        <v>80</v>
      </c>
      <c r="P28" s="5">
        <v>80</v>
      </c>
      <c r="Q28" s="5">
        <v>80</v>
      </c>
      <c r="R28" s="5">
        <v>80</v>
      </c>
      <c r="S28" s="5">
        <v>58.282295227050781</v>
      </c>
    </row>
    <row r="29" spans="1:19" x14ac:dyDescent="0.25">
      <c r="A29" s="2">
        <v>42204</v>
      </c>
      <c r="B29" s="5">
        <v>1.0610328638497653</v>
      </c>
      <c r="C29" s="5">
        <v>0</v>
      </c>
      <c r="D29" s="5">
        <v>0</v>
      </c>
      <c r="E29" s="5">
        <v>0</v>
      </c>
      <c r="F29" s="13">
        <v>310</v>
      </c>
      <c r="G29">
        <v>1</v>
      </c>
      <c r="H29" s="8">
        <v>1.6000000000000003</v>
      </c>
      <c r="I29" s="5">
        <v>0.97134670487106012</v>
      </c>
      <c r="J29" s="5">
        <v>0</v>
      </c>
      <c r="K29" s="5">
        <v>0</v>
      </c>
      <c r="L29" s="5">
        <v>1</v>
      </c>
      <c r="M29" s="5">
        <v>0</v>
      </c>
      <c r="N29" s="5">
        <v>80</v>
      </c>
      <c r="O29" s="5">
        <v>80</v>
      </c>
      <c r="P29" s="5">
        <v>80</v>
      </c>
      <c r="Q29" s="5">
        <v>80</v>
      </c>
      <c r="R29" s="5">
        <v>80</v>
      </c>
      <c r="S29" s="5">
        <v>58.446666717529297</v>
      </c>
    </row>
    <row r="30" spans="1:19" x14ac:dyDescent="0.25">
      <c r="A30" s="2">
        <v>42211</v>
      </c>
      <c r="B30" s="5">
        <v>1.0610328638497653</v>
      </c>
      <c r="C30" s="5">
        <v>0</v>
      </c>
      <c r="D30" s="5">
        <v>0</v>
      </c>
      <c r="E30" s="5">
        <v>0</v>
      </c>
      <c r="F30" s="13">
        <v>310</v>
      </c>
      <c r="G30">
        <v>1</v>
      </c>
      <c r="H30" s="8">
        <v>1.7000000000000004</v>
      </c>
      <c r="I30" s="5">
        <v>0.97134670487106012</v>
      </c>
      <c r="J30" s="5">
        <v>0</v>
      </c>
      <c r="K30" s="5">
        <v>0</v>
      </c>
      <c r="L30" s="5">
        <v>1</v>
      </c>
      <c r="M30" s="5">
        <v>0</v>
      </c>
      <c r="N30" s="5">
        <v>80</v>
      </c>
      <c r="O30" s="5">
        <v>80</v>
      </c>
      <c r="P30" s="5">
        <v>80</v>
      </c>
      <c r="Q30" s="5">
        <v>80</v>
      </c>
      <c r="R30" s="5">
        <v>80</v>
      </c>
      <c r="S30" s="5">
        <v>58.600395202636719</v>
      </c>
    </row>
    <row r="31" spans="1:19" x14ac:dyDescent="0.25">
      <c r="A31" s="2">
        <v>42218</v>
      </c>
      <c r="B31" s="5">
        <v>1.0610328638497653</v>
      </c>
      <c r="C31" s="5">
        <v>0</v>
      </c>
      <c r="D31" s="5">
        <v>0</v>
      </c>
      <c r="E31" s="5">
        <v>0</v>
      </c>
      <c r="F31" s="13">
        <v>310</v>
      </c>
      <c r="G31">
        <v>1</v>
      </c>
      <c r="H31" s="8">
        <v>1.8000000000000005</v>
      </c>
      <c r="I31" s="5">
        <v>0.97134670487106012</v>
      </c>
      <c r="J31" s="5">
        <v>0</v>
      </c>
      <c r="K31" s="5">
        <v>0</v>
      </c>
      <c r="L31" s="5">
        <v>1</v>
      </c>
      <c r="M31" s="5">
        <v>0</v>
      </c>
      <c r="N31" s="5">
        <v>80</v>
      </c>
      <c r="O31" s="5">
        <v>80</v>
      </c>
      <c r="P31" s="5">
        <v>80</v>
      </c>
      <c r="Q31" s="5">
        <v>80</v>
      </c>
      <c r="R31" s="5">
        <v>80</v>
      </c>
      <c r="S31" s="5">
        <v>58.737751007080078</v>
      </c>
    </row>
    <row r="32" spans="1:19" x14ac:dyDescent="0.25">
      <c r="A32" s="2">
        <v>42225</v>
      </c>
      <c r="B32" s="5">
        <v>1.0610328638497653</v>
      </c>
      <c r="C32" s="5">
        <v>0</v>
      </c>
      <c r="D32" s="5">
        <v>0</v>
      </c>
      <c r="E32" s="5">
        <v>0</v>
      </c>
      <c r="F32" s="13">
        <v>310</v>
      </c>
      <c r="G32">
        <v>1</v>
      </c>
      <c r="H32" s="8">
        <v>1.9000000000000006</v>
      </c>
      <c r="I32" s="5">
        <v>0.97134670487106012</v>
      </c>
      <c r="J32" s="5">
        <v>0</v>
      </c>
      <c r="K32" s="5">
        <v>0</v>
      </c>
      <c r="L32" s="5">
        <v>1</v>
      </c>
      <c r="M32" s="5">
        <v>0</v>
      </c>
      <c r="N32" s="5">
        <v>80</v>
      </c>
      <c r="O32" s="5">
        <v>80</v>
      </c>
      <c r="P32" s="5">
        <v>80</v>
      </c>
      <c r="Q32" s="5">
        <v>80</v>
      </c>
      <c r="R32" s="5">
        <v>80</v>
      </c>
      <c r="S32" s="5">
        <v>58.870677947998047</v>
      </c>
    </row>
    <row r="33" spans="1:19" x14ac:dyDescent="0.25">
      <c r="A33" s="2">
        <v>42232</v>
      </c>
      <c r="B33" s="5">
        <v>1.0610328638497653</v>
      </c>
      <c r="C33" s="5">
        <v>0</v>
      </c>
      <c r="D33" s="5">
        <v>0</v>
      </c>
      <c r="E33" s="5">
        <v>0</v>
      </c>
      <c r="F33" s="13">
        <v>310</v>
      </c>
      <c r="G33">
        <v>1</v>
      </c>
      <c r="H33" s="8">
        <v>2.0000000000000004</v>
      </c>
      <c r="I33" s="5">
        <v>0.97134670487106012</v>
      </c>
      <c r="J33" s="5">
        <v>0</v>
      </c>
      <c r="K33" s="5">
        <v>0</v>
      </c>
      <c r="L33" s="5">
        <v>1</v>
      </c>
      <c r="M33" s="5">
        <v>0</v>
      </c>
      <c r="N33" s="5">
        <v>80</v>
      </c>
      <c r="O33" s="5">
        <v>80</v>
      </c>
      <c r="P33" s="5">
        <v>80</v>
      </c>
      <c r="Q33" s="5">
        <v>80</v>
      </c>
      <c r="R33" s="5">
        <v>80</v>
      </c>
      <c r="S33" s="5">
        <v>58.9921875</v>
      </c>
    </row>
    <row r="34" spans="1:19" x14ac:dyDescent="0.25">
      <c r="A34" s="2">
        <v>42239</v>
      </c>
      <c r="B34">
        <v>1.0610328638497653</v>
      </c>
      <c r="C34" s="5">
        <v>0</v>
      </c>
      <c r="D34" s="5">
        <v>0</v>
      </c>
      <c r="E34" s="5">
        <v>0</v>
      </c>
      <c r="F34" s="13">
        <v>310</v>
      </c>
      <c r="G34">
        <v>1</v>
      </c>
      <c r="H34">
        <v>0.53051643192488263</v>
      </c>
      <c r="I34" s="8">
        <v>0.5</v>
      </c>
      <c r="J34" s="5">
        <v>0</v>
      </c>
      <c r="K34" s="5">
        <v>0</v>
      </c>
      <c r="L34" s="5">
        <v>1</v>
      </c>
      <c r="M34" s="5">
        <v>0</v>
      </c>
      <c r="N34" s="5">
        <v>80</v>
      </c>
      <c r="O34" s="5">
        <v>80</v>
      </c>
      <c r="P34" s="5">
        <v>80</v>
      </c>
      <c r="Q34" s="5">
        <v>80</v>
      </c>
      <c r="R34" s="5">
        <v>80</v>
      </c>
      <c r="S34" s="5">
        <v>80.148078918457031</v>
      </c>
    </row>
    <row r="35" spans="1:19" x14ac:dyDescent="0.25">
      <c r="A35" s="2">
        <v>42246</v>
      </c>
      <c r="B35" s="5">
        <v>1.0610328638497653</v>
      </c>
      <c r="C35" s="5">
        <v>0</v>
      </c>
      <c r="D35" s="5">
        <v>0</v>
      </c>
      <c r="E35" s="5">
        <v>0</v>
      </c>
      <c r="F35" s="13">
        <v>310</v>
      </c>
      <c r="G35">
        <v>1</v>
      </c>
      <c r="H35" s="5">
        <v>0.53051643192488263</v>
      </c>
      <c r="I35" s="8">
        <v>0.6</v>
      </c>
      <c r="J35" s="5">
        <v>0</v>
      </c>
      <c r="K35" s="5">
        <v>0</v>
      </c>
      <c r="L35" s="5">
        <v>1</v>
      </c>
      <c r="M35" s="5">
        <v>0</v>
      </c>
      <c r="N35" s="5">
        <v>80</v>
      </c>
      <c r="O35" s="5">
        <v>80</v>
      </c>
      <c r="P35" s="5">
        <v>80</v>
      </c>
      <c r="Q35" s="5">
        <v>80</v>
      </c>
      <c r="R35" s="5">
        <v>80</v>
      </c>
      <c r="S35" s="5">
        <v>79.154747009277344</v>
      </c>
    </row>
    <row r="36" spans="1:19" x14ac:dyDescent="0.25">
      <c r="A36" s="2">
        <v>42253</v>
      </c>
      <c r="B36" s="5">
        <v>1.0610328638497653</v>
      </c>
      <c r="C36" s="5">
        <v>0</v>
      </c>
      <c r="D36" s="5">
        <v>0</v>
      </c>
      <c r="E36" s="5">
        <v>0</v>
      </c>
      <c r="F36" s="13">
        <v>310</v>
      </c>
      <c r="G36">
        <v>1</v>
      </c>
      <c r="H36" s="5">
        <v>0.53051643192488263</v>
      </c>
      <c r="I36" s="8">
        <v>0.7</v>
      </c>
      <c r="J36" s="5">
        <v>0</v>
      </c>
      <c r="K36" s="5">
        <v>0</v>
      </c>
      <c r="L36" s="5">
        <v>1</v>
      </c>
      <c r="M36" s="5">
        <v>0</v>
      </c>
      <c r="N36" s="5">
        <v>80</v>
      </c>
      <c r="O36" s="5">
        <v>80</v>
      </c>
      <c r="P36" s="5">
        <v>80</v>
      </c>
      <c r="Q36" s="5">
        <v>80</v>
      </c>
      <c r="R36" s="5">
        <v>80</v>
      </c>
      <c r="S36" s="5">
        <v>78.595100402832031</v>
      </c>
    </row>
    <row r="37" spans="1:19" x14ac:dyDescent="0.25">
      <c r="A37" s="2">
        <v>42260</v>
      </c>
      <c r="B37" s="5">
        <v>1.0610328638497653</v>
      </c>
      <c r="C37" s="5">
        <v>0</v>
      </c>
      <c r="D37" s="5">
        <v>0</v>
      </c>
      <c r="E37" s="5">
        <v>0</v>
      </c>
      <c r="F37" s="13">
        <v>310</v>
      </c>
      <c r="G37">
        <v>1</v>
      </c>
      <c r="H37" s="5">
        <v>0.53051643192488263</v>
      </c>
      <c r="I37" s="8">
        <v>0.79999999999999993</v>
      </c>
      <c r="J37" s="5">
        <v>0</v>
      </c>
      <c r="K37" s="5">
        <v>0</v>
      </c>
      <c r="L37" s="5">
        <v>1</v>
      </c>
      <c r="M37" s="5">
        <v>0</v>
      </c>
      <c r="N37" s="5">
        <v>80</v>
      </c>
      <c r="O37" s="5">
        <v>80</v>
      </c>
      <c r="P37" s="5">
        <v>80</v>
      </c>
      <c r="Q37" s="5">
        <v>80</v>
      </c>
      <c r="R37" s="5">
        <v>80</v>
      </c>
      <c r="S37" s="5">
        <v>78.309539794921875</v>
      </c>
    </row>
    <row r="38" spans="1:19" x14ac:dyDescent="0.25">
      <c r="A38" s="2">
        <v>42267</v>
      </c>
      <c r="B38" s="5">
        <v>1.0610328638497653</v>
      </c>
      <c r="C38" s="5">
        <v>0</v>
      </c>
      <c r="D38" s="5">
        <v>0</v>
      </c>
      <c r="E38" s="5">
        <v>0</v>
      </c>
      <c r="F38" s="13">
        <v>310</v>
      </c>
      <c r="G38">
        <v>1</v>
      </c>
      <c r="H38" s="5">
        <v>0.53051643192488263</v>
      </c>
      <c r="I38" s="8">
        <v>0.89999999999999991</v>
      </c>
      <c r="J38" s="5">
        <v>0</v>
      </c>
      <c r="K38" s="5">
        <v>0</v>
      </c>
      <c r="L38" s="5">
        <v>1</v>
      </c>
      <c r="M38" s="5">
        <v>0</v>
      </c>
      <c r="N38" s="5">
        <v>80</v>
      </c>
      <c r="O38" s="5">
        <v>80</v>
      </c>
      <c r="P38" s="5">
        <v>80</v>
      </c>
      <c r="Q38" s="5">
        <v>80</v>
      </c>
      <c r="R38" s="5">
        <v>80</v>
      </c>
      <c r="S38" s="5">
        <v>78.150566101074219</v>
      </c>
    </row>
    <row r="39" spans="1:19" x14ac:dyDescent="0.25">
      <c r="A39" s="2">
        <v>42274</v>
      </c>
      <c r="B39" s="5">
        <v>1.0610328638497653</v>
      </c>
      <c r="C39" s="5">
        <v>0</v>
      </c>
      <c r="D39" s="5">
        <v>0</v>
      </c>
      <c r="E39" s="5">
        <v>0</v>
      </c>
      <c r="F39" s="13">
        <v>310</v>
      </c>
      <c r="G39">
        <v>1</v>
      </c>
      <c r="H39" s="5">
        <v>0.53051643192488263</v>
      </c>
      <c r="I39" s="8">
        <v>0.99999999999999989</v>
      </c>
      <c r="J39" s="5">
        <v>0</v>
      </c>
      <c r="K39" s="5">
        <v>0</v>
      </c>
      <c r="L39" s="5">
        <v>1</v>
      </c>
      <c r="M39" s="5">
        <v>0</v>
      </c>
      <c r="N39" s="5">
        <v>80</v>
      </c>
      <c r="O39" s="5">
        <v>80</v>
      </c>
      <c r="P39" s="5">
        <v>80</v>
      </c>
      <c r="Q39" s="5">
        <v>80</v>
      </c>
      <c r="R39" s="5">
        <v>80</v>
      </c>
      <c r="S39" s="5">
        <v>77.947036743164063</v>
      </c>
    </row>
    <row r="40" spans="1:19" x14ac:dyDescent="0.25">
      <c r="A40" s="2">
        <v>42281</v>
      </c>
      <c r="B40" s="5">
        <v>1.0610328638497653</v>
      </c>
      <c r="C40" s="5">
        <v>0</v>
      </c>
      <c r="D40" s="5">
        <v>0</v>
      </c>
      <c r="E40" s="5">
        <v>0</v>
      </c>
      <c r="F40" s="13">
        <v>310</v>
      </c>
      <c r="G40">
        <v>1</v>
      </c>
      <c r="H40" s="5">
        <v>0.53051643192488263</v>
      </c>
      <c r="I40" s="8">
        <v>1.0999999999999999</v>
      </c>
      <c r="J40" s="5">
        <v>0</v>
      </c>
      <c r="K40" s="5">
        <v>0</v>
      </c>
      <c r="L40" s="5">
        <v>1</v>
      </c>
      <c r="M40" s="5">
        <v>0</v>
      </c>
      <c r="N40" s="5">
        <v>80</v>
      </c>
      <c r="O40" s="5">
        <v>80</v>
      </c>
      <c r="P40" s="5">
        <v>80</v>
      </c>
      <c r="Q40" s="5">
        <v>80</v>
      </c>
      <c r="R40" s="5">
        <v>80</v>
      </c>
      <c r="S40" s="5">
        <v>77.391258239746094</v>
      </c>
    </row>
    <row r="41" spans="1:19" x14ac:dyDescent="0.25">
      <c r="A41" s="2">
        <v>42288</v>
      </c>
      <c r="B41" s="5">
        <v>1.0610328638497653</v>
      </c>
      <c r="C41" s="5">
        <v>0</v>
      </c>
      <c r="D41" s="5">
        <v>0</v>
      </c>
      <c r="E41" s="5">
        <v>0</v>
      </c>
      <c r="F41" s="13">
        <v>310</v>
      </c>
      <c r="G41">
        <v>1</v>
      </c>
      <c r="H41" s="5">
        <v>0.53051643192488263</v>
      </c>
      <c r="I41" s="8">
        <v>1.2</v>
      </c>
      <c r="J41" s="5">
        <v>0</v>
      </c>
      <c r="K41" s="5">
        <v>0</v>
      </c>
      <c r="L41" s="5">
        <v>1</v>
      </c>
      <c r="M41" s="5">
        <v>0</v>
      </c>
      <c r="N41" s="5">
        <v>80</v>
      </c>
      <c r="O41" s="5">
        <v>80</v>
      </c>
      <c r="P41" s="5">
        <v>80</v>
      </c>
      <c r="Q41" s="5">
        <v>80</v>
      </c>
      <c r="R41" s="5">
        <v>80</v>
      </c>
      <c r="S41" s="5">
        <v>76.272079467773438</v>
      </c>
    </row>
    <row r="42" spans="1:19" x14ac:dyDescent="0.25">
      <c r="A42" s="2">
        <v>42295</v>
      </c>
      <c r="B42" s="5">
        <v>1.0610328638497653</v>
      </c>
      <c r="C42" s="5">
        <v>0</v>
      </c>
      <c r="D42" s="5">
        <v>0</v>
      </c>
      <c r="E42" s="5">
        <v>0</v>
      </c>
      <c r="F42" s="13">
        <v>310</v>
      </c>
      <c r="G42">
        <v>1</v>
      </c>
      <c r="H42" s="5">
        <v>0.53051643192488263</v>
      </c>
      <c r="I42" s="8">
        <v>1.3</v>
      </c>
      <c r="J42" s="5">
        <v>0</v>
      </c>
      <c r="K42" s="5">
        <v>0</v>
      </c>
      <c r="L42" s="5">
        <v>1</v>
      </c>
      <c r="M42" s="5">
        <v>0</v>
      </c>
      <c r="N42" s="5">
        <v>80</v>
      </c>
      <c r="O42" s="5">
        <v>80</v>
      </c>
      <c r="P42" s="5">
        <v>80</v>
      </c>
      <c r="Q42" s="5">
        <v>80</v>
      </c>
      <c r="R42" s="5">
        <v>80</v>
      </c>
      <c r="S42" s="5">
        <v>74.519866943359375</v>
      </c>
    </row>
    <row r="43" spans="1:19" x14ac:dyDescent="0.25">
      <c r="A43" s="2">
        <v>42302</v>
      </c>
      <c r="B43" s="5">
        <v>1.0610328638497653</v>
      </c>
      <c r="C43" s="5">
        <v>0</v>
      </c>
      <c r="D43" s="5">
        <v>0</v>
      </c>
      <c r="E43" s="5">
        <v>0</v>
      </c>
      <c r="F43" s="13">
        <v>310</v>
      </c>
      <c r="G43">
        <v>1</v>
      </c>
      <c r="H43" s="5">
        <v>0.53051643192488263</v>
      </c>
      <c r="I43" s="8">
        <v>1.4000000000000001</v>
      </c>
      <c r="J43" s="5">
        <v>0</v>
      </c>
      <c r="K43" s="5">
        <v>0</v>
      </c>
      <c r="L43" s="5">
        <v>1</v>
      </c>
      <c r="M43" s="5">
        <v>0</v>
      </c>
      <c r="N43" s="5">
        <v>80</v>
      </c>
      <c r="O43" s="5">
        <v>80</v>
      </c>
      <c r="P43" s="5">
        <v>80</v>
      </c>
      <c r="Q43" s="5">
        <v>80</v>
      </c>
      <c r="R43" s="5">
        <v>80</v>
      </c>
      <c r="S43" s="5">
        <v>72.293960571289063</v>
      </c>
    </row>
    <row r="44" spans="1:19" x14ac:dyDescent="0.25">
      <c r="A44" s="2">
        <v>42309</v>
      </c>
      <c r="B44" s="5">
        <v>1.0610328638497653</v>
      </c>
      <c r="C44" s="5">
        <v>0</v>
      </c>
      <c r="D44" s="5">
        <v>0</v>
      </c>
      <c r="E44" s="5">
        <v>0</v>
      </c>
      <c r="F44" s="13">
        <v>310</v>
      </c>
      <c r="G44">
        <v>1</v>
      </c>
      <c r="H44" s="5">
        <v>0.53051643192488263</v>
      </c>
      <c r="I44" s="8">
        <v>1.5000000000000002</v>
      </c>
      <c r="J44" s="5">
        <v>0</v>
      </c>
      <c r="K44" s="5">
        <v>0</v>
      </c>
      <c r="L44" s="5">
        <v>1</v>
      </c>
      <c r="M44" s="5">
        <v>0</v>
      </c>
      <c r="N44" s="5">
        <v>80</v>
      </c>
      <c r="O44" s="5">
        <v>80</v>
      </c>
      <c r="P44" s="5">
        <v>80</v>
      </c>
      <c r="Q44" s="5">
        <v>80</v>
      </c>
      <c r="R44" s="5">
        <v>80</v>
      </c>
      <c r="S44" s="5">
        <v>69.640190124511719</v>
      </c>
    </row>
    <row r="45" spans="1:19" x14ac:dyDescent="0.25">
      <c r="A45" s="2">
        <v>42316</v>
      </c>
      <c r="B45" s="5">
        <v>1.0610328638497653</v>
      </c>
      <c r="C45" s="5">
        <v>0</v>
      </c>
      <c r="D45" s="5">
        <v>0</v>
      </c>
      <c r="E45" s="5">
        <v>0</v>
      </c>
      <c r="F45" s="13">
        <v>310</v>
      </c>
      <c r="G45">
        <v>1</v>
      </c>
      <c r="H45" s="5">
        <v>0.53051643192488263</v>
      </c>
      <c r="I45" s="8">
        <v>1.6000000000000003</v>
      </c>
      <c r="J45" s="5">
        <v>0</v>
      </c>
      <c r="K45" s="5">
        <v>0</v>
      </c>
      <c r="L45" s="5">
        <v>1</v>
      </c>
      <c r="M45" s="5">
        <v>0</v>
      </c>
      <c r="N45" s="5">
        <v>80</v>
      </c>
      <c r="O45" s="5">
        <v>80</v>
      </c>
      <c r="P45" s="5">
        <v>80</v>
      </c>
      <c r="Q45" s="5">
        <v>80</v>
      </c>
      <c r="R45" s="5">
        <v>80</v>
      </c>
      <c r="S45" s="5">
        <v>66.575286865234375</v>
      </c>
    </row>
    <row r="46" spans="1:19" x14ac:dyDescent="0.25">
      <c r="A46" s="2">
        <v>42323</v>
      </c>
      <c r="B46" s="5">
        <v>1.0610328638497653</v>
      </c>
      <c r="C46" s="5">
        <v>0</v>
      </c>
      <c r="D46" s="5">
        <v>0</v>
      </c>
      <c r="E46" s="5">
        <v>0</v>
      </c>
      <c r="F46" s="13">
        <v>310</v>
      </c>
      <c r="G46">
        <v>1</v>
      </c>
      <c r="H46" s="5">
        <v>0.53051643192488263</v>
      </c>
      <c r="I46" s="8">
        <v>1.7000000000000004</v>
      </c>
      <c r="J46" s="5">
        <v>0</v>
      </c>
      <c r="K46" s="5">
        <v>0</v>
      </c>
      <c r="L46" s="5">
        <v>1</v>
      </c>
      <c r="M46" s="5">
        <v>0</v>
      </c>
      <c r="N46" s="5">
        <v>80</v>
      </c>
      <c r="O46" s="5">
        <v>80</v>
      </c>
      <c r="P46" s="5">
        <v>80</v>
      </c>
      <c r="Q46" s="5">
        <v>80</v>
      </c>
      <c r="R46" s="5">
        <v>80</v>
      </c>
      <c r="S46" s="5">
        <v>63.131622314453118</v>
      </c>
    </row>
    <row r="47" spans="1:19" x14ac:dyDescent="0.25">
      <c r="A47" s="2">
        <v>42330</v>
      </c>
      <c r="B47" s="5">
        <v>1.0610328638497653</v>
      </c>
      <c r="C47" s="5">
        <v>0</v>
      </c>
      <c r="D47" s="5">
        <v>0</v>
      </c>
      <c r="E47" s="5">
        <v>0</v>
      </c>
      <c r="F47" s="13">
        <v>310</v>
      </c>
      <c r="G47">
        <v>1</v>
      </c>
      <c r="H47" s="5">
        <v>0.53051643192488263</v>
      </c>
      <c r="I47" s="8">
        <v>1.8000000000000005</v>
      </c>
      <c r="J47" s="5">
        <v>0</v>
      </c>
      <c r="K47" s="5">
        <v>0</v>
      </c>
      <c r="L47" s="5">
        <v>1</v>
      </c>
      <c r="M47" s="5">
        <v>0</v>
      </c>
      <c r="N47" s="5">
        <v>80</v>
      </c>
      <c r="O47" s="5">
        <v>80</v>
      </c>
      <c r="P47" s="5">
        <v>80</v>
      </c>
      <c r="Q47" s="5">
        <v>80</v>
      </c>
      <c r="R47" s="5">
        <v>80</v>
      </c>
      <c r="S47" s="5">
        <v>59.388134002685547</v>
      </c>
    </row>
    <row r="48" spans="1:19" x14ac:dyDescent="0.25">
      <c r="A48" s="2">
        <v>42337</v>
      </c>
      <c r="B48" s="5">
        <v>1.0610328638497653</v>
      </c>
      <c r="C48" s="5">
        <v>0</v>
      </c>
      <c r="D48" s="5">
        <v>0</v>
      </c>
      <c r="E48" s="5">
        <v>0</v>
      </c>
      <c r="F48" s="13">
        <v>310</v>
      </c>
      <c r="G48">
        <v>1</v>
      </c>
      <c r="H48" s="5">
        <v>0.53051643192488263</v>
      </c>
      <c r="I48" s="8">
        <v>1.9000000000000006</v>
      </c>
      <c r="J48" s="5">
        <v>0</v>
      </c>
      <c r="K48" s="5">
        <v>0</v>
      </c>
      <c r="L48" s="5">
        <v>1</v>
      </c>
      <c r="M48" s="5">
        <v>0</v>
      </c>
      <c r="N48" s="5">
        <v>80</v>
      </c>
      <c r="O48" s="5">
        <v>80</v>
      </c>
      <c r="P48" s="5">
        <v>80</v>
      </c>
      <c r="Q48" s="5">
        <v>80</v>
      </c>
      <c r="R48" s="5">
        <v>80</v>
      </c>
      <c r="S48" s="5">
        <v>55.438018798828118</v>
      </c>
    </row>
    <row r="49" spans="1:19" x14ac:dyDescent="0.25">
      <c r="A49" s="2">
        <v>42344</v>
      </c>
      <c r="B49" s="5">
        <v>1.0610328638497653</v>
      </c>
      <c r="C49" s="5">
        <v>0</v>
      </c>
      <c r="D49" s="5">
        <v>0</v>
      </c>
      <c r="E49" s="5">
        <v>0</v>
      </c>
      <c r="F49" s="13">
        <v>310</v>
      </c>
      <c r="G49">
        <v>1</v>
      </c>
      <c r="H49" s="5">
        <v>0.53051643192488263</v>
      </c>
      <c r="I49" s="8">
        <v>2.0000000000000004</v>
      </c>
      <c r="J49" s="5">
        <v>0</v>
      </c>
      <c r="K49" s="5">
        <v>0</v>
      </c>
      <c r="L49" s="5">
        <v>1</v>
      </c>
      <c r="M49" s="5">
        <v>0</v>
      </c>
      <c r="N49" s="5">
        <v>80</v>
      </c>
      <c r="O49" s="5">
        <v>80</v>
      </c>
      <c r="P49" s="5">
        <v>80</v>
      </c>
      <c r="Q49" s="5">
        <v>80</v>
      </c>
      <c r="R49" s="5">
        <v>80</v>
      </c>
      <c r="S49" s="5">
        <v>51.384441375732422</v>
      </c>
    </row>
    <row r="50" spans="1:19" x14ac:dyDescent="0.25">
      <c r="A50" s="2">
        <v>42351</v>
      </c>
      <c r="B50" s="8">
        <v>0.5</v>
      </c>
      <c r="C50" s="5">
        <v>0</v>
      </c>
      <c r="D50" s="5">
        <v>0</v>
      </c>
      <c r="E50" s="5">
        <v>0</v>
      </c>
      <c r="F50" s="13">
        <v>310</v>
      </c>
      <c r="G50">
        <v>1</v>
      </c>
      <c r="H50">
        <v>0.53051643192488263</v>
      </c>
      <c r="I50">
        <v>0.97134670487106012</v>
      </c>
      <c r="J50" s="5">
        <v>0</v>
      </c>
      <c r="K50" s="5">
        <v>0</v>
      </c>
      <c r="L50" s="5">
        <v>1</v>
      </c>
      <c r="M50" s="5">
        <v>0</v>
      </c>
      <c r="N50" s="5">
        <v>80</v>
      </c>
      <c r="O50" s="5">
        <v>80</v>
      </c>
      <c r="P50" s="5">
        <v>80</v>
      </c>
      <c r="Q50" s="5">
        <v>80</v>
      </c>
      <c r="R50" s="5">
        <v>80</v>
      </c>
      <c r="S50" s="5">
        <v>50.864017486572273</v>
      </c>
    </row>
    <row r="51" spans="1:19" x14ac:dyDescent="0.25">
      <c r="A51" s="2">
        <v>42358</v>
      </c>
      <c r="B51" s="8">
        <f>B50+0.1</f>
        <v>0.6</v>
      </c>
      <c r="C51" s="5">
        <v>0</v>
      </c>
      <c r="D51" s="5">
        <v>0</v>
      </c>
      <c r="E51" s="5">
        <v>0</v>
      </c>
      <c r="F51" s="13">
        <v>310</v>
      </c>
      <c r="G51" s="5">
        <v>1</v>
      </c>
      <c r="H51" s="5">
        <v>0.53051643192488263</v>
      </c>
      <c r="I51" s="5">
        <v>0.97134670487106012</v>
      </c>
      <c r="J51" s="5">
        <v>0</v>
      </c>
      <c r="K51" s="5">
        <v>0</v>
      </c>
      <c r="L51" s="5">
        <v>1</v>
      </c>
      <c r="M51" s="5">
        <v>0</v>
      </c>
      <c r="N51" s="5">
        <v>80</v>
      </c>
      <c r="O51" s="5">
        <v>80</v>
      </c>
      <c r="P51" s="5">
        <v>80</v>
      </c>
      <c r="Q51" s="5">
        <v>80</v>
      </c>
      <c r="R51" s="5">
        <v>80</v>
      </c>
      <c r="S51" s="5">
        <v>55.318893432617188</v>
      </c>
    </row>
    <row r="52" spans="1:19" x14ac:dyDescent="0.25">
      <c r="A52" s="2">
        <v>42365</v>
      </c>
      <c r="B52" s="8">
        <f t="shared" ref="B52:B65" si="0">B51+0.1</f>
        <v>0.7</v>
      </c>
      <c r="C52" s="5">
        <v>0</v>
      </c>
      <c r="D52" s="5">
        <v>0</v>
      </c>
      <c r="E52" s="5">
        <v>0</v>
      </c>
      <c r="F52" s="13">
        <v>310</v>
      </c>
      <c r="G52" s="5">
        <v>1</v>
      </c>
      <c r="H52" s="5">
        <v>0.53051643192488263</v>
      </c>
      <c r="I52" s="5">
        <v>0.97134670487106012</v>
      </c>
      <c r="J52" s="5">
        <v>0</v>
      </c>
      <c r="K52" s="5">
        <v>0</v>
      </c>
      <c r="L52" s="5">
        <v>1</v>
      </c>
      <c r="M52" s="5">
        <v>0</v>
      </c>
      <c r="N52" s="5">
        <v>80</v>
      </c>
      <c r="O52" s="5">
        <v>80</v>
      </c>
      <c r="P52" s="5">
        <v>80</v>
      </c>
      <c r="Q52" s="5">
        <v>80</v>
      </c>
      <c r="R52" s="5">
        <v>80</v>
      </c>
      <c r="S52" s="5">
        <v>60.076145172119141</v>
      </c>
    </row>
    <row r="53" spans="1:19" x14ac:dyDescent="0.25">
      <c r="A53" s="2">
        <v>42372</v>
      </c>
      <c r="B53" s="8">
        <f t="shared" si="0"/>
        <v>0.79999999999999993</v>
      </c>
      <c r="C53" s="5">
        <v>0</v>
      </c>
      <c r="D53" s="5">
        <v>0</v>
      </c>
      <c r="E53" s="5">
        <v>0</v>
      </c>
      <c r="F53" s="13">
        <v>310</v>
      </c>
      <c r="G53" s="5">
        <v>1</v>
      </c>
      <c r="H53" s="5">
        <v>0.53051643192488263</v>
      </c>
      <c r="I53" s="5">
        <v>0.97134670487106012</v>
      </c>
      <c r="J53" s="5">
        <v>0</v>
      </c>
      <c r="K53" s="5">
        <v>0</v>
      </c>
      <c r="L53" s="5">
        <v>1</v>
      </c>
      <c r="M53" s="5">
        <v>0</v>
      </c>
      <c r="N53" s="5">
        <v>80</v>
      </c>
      <c r="O53" s="5">
        <v>80</v>
      </c>
      <c r="P53" s="5">
        <v>80</v>
      </c>
      <c r="Q53" s="5">
        <v>80</v>
      </c>
      <c r="R53" s="5">
        <v>80</v>
      </c>
      <c r="S53" s="5">
        <v>65.050178527832031</v>
      </c>
    </row>
    <row r="54" spans="1:19" x14ac:dyDescent="0.25">
      <c r="A54" s="2">
        <v>42379</v>
      </c>
      <c r="B54" s="8">
        <f t="shared" si="0"/>
        <v>0.89999999999999991</v>
      </c>
      <c r="C54" s="5">
        <v>0</v>
      </c>
      <c r="D54" s="5">
        <v>0</v>
      </c>
      <c r="E54" s="5">
        <v>0</v>
      </c>
      <c r="F54" s="13">
        <v>310</v>
      </c>
      <c r="G54" s="5">
        <v>1</v>
      </c>
      <c r="H54" s="5">
        <v>0.53051643192488263</v>
      </c>
      <c r="I54" s="5">
        <v>0.97134670487106012</v>
      </c>
      <c r="J54" s="5">
        <v>0</v>
      </c>
      <c r="K54" s="5">
        <v>0</v>
      </c>
      <c r="L54" s="5">
        <v>1</v>
      </c>
      <c r="M54" s="5">
        <v>0</v>
      </c>
      <c r="N54" s="5">
        <v>80</v>
      </c>
      <c r="O54" s="5">
        <v>80</v>
      </c>
      <c r="P54" s="5">
        <v>80</v>
      </c>
      <c r="Q54" s="5">
        <v>80</v>
      </c>
      <c r="R54" s="5">
        <v>80</v>
      </c>
      <c r="S54" s="5">
        <v>70.109451293945313</v>
      </c>
    </row>
    <row r="55" spans="1:19" x14ac:dyDescent="0.25">
      <c r="A55" s="2">
        <v>42386</v>
      </c>
      <c r="B55" s="8">
        <f t="shared" si="0"/>
        <v>0.99999999999999989</v>
      </c>
      <c r="C55" s="5">
        <v>0</v>
      </c>
      <c r="D55" s="5">
        <v>0</v>
      </c>
      <c r="E55" s="5">
        <v>0</v>
      </c>
      <c r="F55" s="13">
        <v>310</v>
      </c>
      <c r="G55" s="5">
        <v>1</v>
      </c>
      <c r="H55" s="5">
        <v>0.53051643192488263</v>
      </c>
      <c r="I55" s="5">
        <v>0.97134670487106012</v>
      </c>
      <c r="J55" s="5">
        <v>0</v>
      </c>
      <c r="K55" s="5">
        <v>0</v>
      </c>
      <c r="L55" s="5">
        <v>1</v>
      </c>
      <c r="M55" s="5">
        <v>0</v>
      </c>
      <c r="N55" s="5">
        <v>80</v>
      </c>
      <c r="O55" s="5">
        <v>80</v>
      </c>
      <c r="P55" s="5">
        <v>80</v>
      </c>
      <c r="Q55" s="5">
        <v>80</v>
      </c>
      <c r="R55" s="5">
        <v>80</v>
      </c>
      <c r="S55" s="5">
        <v>75.090324401855469</v>
      </c>
    </row>
    <row r="56" spans="1:19" x14ac:dyDescent="0.25">
      <c r="A56" s="2">
        <v>42393</v>
      </c>
      <c r="B56" s="8">
        <f t="shared" si="0"/>
        <v>1.0999999999999999</v>
      </c>
      <c r="C56" s="5">
        <v>0</v>
      </c>
      <c r="D56" s="5">
        <v>0</v>
      </c>
      <c r="E56" s="5">
        <v>0</v>
      </c>
      <c r="F56" s="13">
        <v>310</v>
      </c>
      <c r="G56" s="5">
        <v>1</v>
      </c>
      <c r="H56" s="5">
        <v>0.53051643192488263</v>
      </c>
      <c r="I56" s="5">
        <v>0.97134670487106012</v>
      </c>
      <c r="J56" s="5">
        <v>0</v>
      </c>
      <c r="K56" s="5">
        <v>0</v>
      </c>
      <c r="L56" s="5">
        <v>1</v>
      </c>
      <c r="M56" s="5">
        <v>0</v>
      </c>
      <c r="N56" s="5">
        <v>80</v>
      </c>
      <c r="O56" s="5">
        <v>80</v>
      </c>
      <c r="P56" s="5">
        <v>80</v>
      </c>
      <c r="Q56" s="5">
        <v>80</v>
      </c>
      <c r="R56" s="5">
        <v>80</v>
      </c>
      <c r="S56" s="5">
        <v>79.8228759765625</v>
      </c>
    </row>
    <row r="57" spans="1:19" x14ac:dyDescent="0.25">
      <c r="A57" s="2">
        <v>42400</v>
      </c>
      <c r="B57" s="8">
        <f t="shared" si="0"/>
        <v>1.2</v>
      </c>
      <c r="C57" s="5">
        <v>0</v>
      </c>
      <c r="D57" s="5">
        <v>0</v>
      </c>
      <c r="E57" s="5">
        <v>0</v>
      </c>
      <c r="F57" s="13">
        <v>310</v>
      </c>
      <c r="G57" s="5">
        <v>1</v>
      </c>
      <c r="H57" s="5">
        <v>0.53051643192488263</v>
      </c>
      <c r="I57" s="5">
        <v>0.97134670487106012</v>
      </c>
      <c r="J57" s="5">
        <v>0</v>
      </c>
      <c r="K57" s="5">
        <v>0</v>
      </c>
      <c r="L57" s="5">
        <v>1</v>
      </c>
      <c r="M57" s="5">
        <v>0</v>
      </c>
      <c r="N57" s="5">
        <v>80</v>
      </c>
      <c r="O57" s="5">
        <v>80</v>
      </c>
      <c r="P57" s="5">
        <v>80</v>
      </c>
      <c r="Q57" s="5">
        <v>80</v>
      </c>
      <c r="R57" s="5">
        <v>80</v>
      </c>
      <c r="S57" s="5">
        <v>84.160804748535156</v>
      </c>
    </row>
    <row r="58" spans="1:19" x14ac:dyDescent="0.25">
      <c r="A58" s="2">
        <v>42407</v>
      </c>
      <c r="B58" s="8">
        <f t="shared" si="0"/>
        <v>1.3</v>
      </c>
      <c r="C58" s="5">
        <v>0</v>
      </c>
      <c r="D58" s="5">
        <v>0</v>
      </c>
      <c r="E58" s="5">
        <v>0</v>
      </c>
      <c r="F58" s="13">
        <v>310</v>
      </c>
      <c r="G58" s="5">
        <v>1</v>
      </c>
      <c r="H58" s="5">
        <v>0.53051643192488263</v>
      </c>
      <c r="I58" s="5">
        <v>0.97134670487106012</v>
      </c>
      <c r="J58" s="5">
        <v>0</v>
      </c>
      <c r="K58" s="5">
        <v>0</v>
      </c>
      <c r="L58" s="5">
        <v>1</v>
      </c>
      <c r="M58" s="5">
        <v>0</v>
      </c>
      <c r="N58" s="5">
        <v>80</v>
      </c>
      <c r="O58" s="5">
        <v>80</v>
      </c>
      <c r="P58" s="5">
        <v>80</v>
      </c>
      <c r="Q58" s="5">
        <v>80</v>
      </c>
      <c r="R58" s="5">
        <v>80</v>
      </c>
      <c r="S58" s="5">
        <v>87.967430114746094</v>
      </c>
    </row>
    <row r="59" spans="1:19" x14ac:dyDescent="0.25">
      <c r="A59" s="2">
        <v>42414</v>
      </c>
      <c r="B59" s="8">
        <f t="shared" si="0"/>
        <v>1.4000000000000001</v>
      </c>
      <c r="C59" s="5">
        <v>0</v>
      </c>
      <c r="D59" s="5">
        <v>0</v>
      </c>
      <c r="E59" s="5">
        <v>0</v>
      </c>
      <c r="F59" s="13">
        <v>310</v>
      </c>
      <c r="G59" s="5">
        <v>1</v>
      </c>
      <c r="H59" s="5">
        <v>0.53051643192488263</v>
      </c>
      <c r="I59" s="5">
        <v>0.97134670487106012</v>
      </c>
      <c r="J59" s="5">
        <v>0</v>
      </c>
      <c r="K59" s="5">
        <v>0</v>
      </c>
      <c r="L59" s="5">
        <v>1</v>
      </c>
      <c r="M59" s="5">
        <v>0</v>
      </c>
      <c r="N59" s="5">
        <v>80</v>
      </c>
      <c r="O59" s="5">
        <v>80</v>
      </c>
      <c r="P59" s="5">
        <v>80</v>
      </c>
      <c r="Q59" s="5">
        <v>80</v>
      </c>
      <c r="R59" s="5">
        <v>80</v>
      </c>
      <c r="S59" s="5">
        <v>90.978805541992188</v>
      </c>
    </row>
    <row r="60" spans="1:19" x14ac:dyDescent="0.25">
      <c r="A60" s="2">
        <v>42421</v>
      </c>
      <c r="B60" s="8">
        <f t="shared" si="0"/>
        <v>1.5000000000000002</v>
      </c>
      <c r="C60" s="5">
        <v>0</v>
      </c>
      <c r="D60" s="5">
        <v>0</v>
      </c>
      <c r="E60" s="5">
        <v>0</v>
      </c>
      <c r="F60" s="13">
        <v>310</v>
      </c>
      <c r="G60" s="5">
        <v>1</v>
      </c>
      <c r="H60" s="5">
        <v>0.53051643192488263</v>
      </c>
      <c r="I60" s="5">
        <v>0.97134670487106012</v>
      </c>
      <c r="J60" s="5">
        <v>0</v>
      </c>
      <c r="K60" s="5">
        <v>0</v>
      </c>
      <c r="L60" s="5">
        <v>1</v>
      </c>
      <c r="M60" s="5">
        <v>0</v>
      </c>
      <c r="N60" s="5">
        <v>80</v>
      </c>
      <c r="O60" s="5">
        <v>80</v>
      </c>
      <c r="P60" s="5">
        <v>80</v>
      </c>
      <c r="Q60" s="5">
        <v>80</v>
      </c>
      <c r="R60" s="5">
        <v>80</v>
      </c>
      <c r="S60" s="5">
        <v>93.322700500488281</v>
      </c>
    </row>
    <row r="61" spans="1:19" x14ac:dyDescent="0.25">
      <c r="A61" s="2">
        <v>42428</v>
      </c>
      <c r="B61" s="8">
        <f>B60+0.1</f>
        <v>1.6000000000000003</v>
      </c>
      <c r="C61" s="5">
        <v>0</v>
      </c>
      <c r="D61" s="5">
        <v>0</v>
      </c>
      <c r="E61" s="5">
        <v>0</v>
      </c>
      <c r="F61" s="13">
        <v>310</v>
      </c>
      <c r="G61" s="5">
        <v>1</v>
      </c>
      <c r="H61" s="5">
        <v>0.53051643192488263</v>
      </c>
      <c r="I61" s="5">
        <v>0.97134670487106012</v>
      </c>
      <c r="J61" s="5">
        <v>0</v>
      </c>
      <c r="K61" s="5">
        <v>0</v>
      </c>
      <c r="L61" s="5">
        <v>1</v>
      </c>
      <c r="M61" s="5">
        <v>0</v>
      </c>
      <c r="N61" s="5">
        <v>80</v>
      </c>
      <c r="O61" s="5">
        <v>80</v>
      </c>
      <c r="P61" s="5">
        <v>80</v>
      </c>
      <c r="Q61" s="5">
        <v>80</v>
      </c>
      <c r="R61" s="5">
        <v>80</v>
      </c>
      <c r="S61" s="5">
        <v>95.187797546386719</v>
      </c>
    </row>
    <row r="62" spans="1:19" x14ac:dyDescent="0.25">
      <c r="A62" s="2">
        <v>42435</v>
      </c>
      <c r="B62" s="8">
        <f t="shared" si="0"/>
        <v>1.7000000000000004</v>
      </c>
      <c r="C62" s="5">
        <v>0</v>
      </c>
      <c r="D62" s="5">
        <v>0</v>
      </c>
      <c r="E62" s="5">
        <v>0</v>
      </c>
      <c r="F62" s="13">
        <v>310</v>
      </c>
      <c r="G62" s="5">
        <v>1</v>
      </c>
      <c r="H62" s="5">
        <v>0.53051643192488263</v>
      </c>
      <c r="I62" s="5">
        <v>0.97134670487106012</v>
      </c>
      <c r="J62" s="5">
        <v>0</v>
      </c>
      <c r="K62" s="5">
        <v>0</v>
      </c>
      <c r="L62" s="5">
        <v>1</v>
      </c>
      <c r="M62" s="5">
        <v>0</v>
      </c>
      <c r="N62" s="5">
        <v>80</v>
      </c>
      <c r="O62" s="5">
        <v>80</v>
      </c>
      <c r="P62" s="5">
        <v>80</v>
      </c>
      <c r="Q62" s="5">
        <v>80</v>
      </c>
      <c r="R62" s="5">
        <v>80</v>
      </c>
      <c r="S62" s="5">
        <v>96.6317138671875</v>
      </c>
    </row>
    <row r="63" spans="1:19" x14ac:dyDescent="0.25">
      <c r="A63" s="2">
        <v>42442</v>
      </c>
      <c r="B63" s="8">
        <f t="shared" si="0"/>
        <v>1.8000000000000005</v>
      </c>
      <c r="C63" s="5">
        <v>0</v>
      </c>
      <c r="D63" s="5">
        <v>0</v>
      </c>
      <c r="E63" s="5">
        <v>0</v>
      </c>
      <c r="F63" s="13">
        <v>310</v>
      </c>
      <c r="G63" s="5">
        <v>1</v>
      </c>
      <c r="H63" s="5">
        <v>0.53051643192488263</v>
      </c>
      <c r="I63" s="5">
        <v>0.97134670487106012</v>
      </c>
      <c r="J63" s="5">
        <v>0</v>
      </c>
      <c r="K63" s="5">
        <v>0</v>
      </c>
      <c r="L63" s="5">
        <v>1</v>
      </c>
      <c r="M63" s="5">
        <v>0</v>
      </c>
      <c r="N63" s="5">
        <v>80</v>
      </c>
      <c r="O63" s="5">
        <v>80</v>
      </c>
      <c r="P63" s="5">
        <v>80</v>
      </c>
      <c r="Q63" s="5">
        <v>80</v>
      </c>
      <c r="R63" s="5">
        <v>80</v>
      </c>
      <c r="S63" s="5">
        <v>97.71826171875</v>
      </c>
    </row>
    <row r="64" spans="1:19" x14ac:dyDescent="0.25">
      <c r="A64" s="2">
        <v>42449</v>
      </c>
      <c r="B64" s="8">
        <f>B63+0.1</f>
        <v>1.9000000000000006</v>
      </c>
      <c r="C64" s="5">
        <v>0</v>
      </c>
      <c r="D64" s="5">
        <v>0</v>
      </c>
      <c r="E64" s="5">
        <v>0</v>
      </c>
      <c r="F64" s="13">
        <v>310</v>
      </c>
      <c r="G64" s="5">
        <v>1</v>
      </c>
      <c r="H64" s="5">
        <v>0.53051643192488263</v>
      </c>
      <c r="I64" s="5">
        <v>0.97134670487106012</v>
      </c>
      <c r="J64" s="5">
        <v>0</v>
      </c>
      <c r="K64" s="5">
        <v>0</v>
      </c>
      <c r="L64" s="5">
        <v>1</v>
      </c>
      <c r="M64" s="5">
        <v>0</v>
      </c>
      <c r="N64" s="5">
        <v>80</v>
      </c>
      <c r="O64" s="5">
        <v>80</v>
      </c>
      <c r="P64" s="5">
        <v>80</v>
      </c>
      <c r="Q64" s="5">
        <v>80</v>
      </c>
      <c r="R64" s="5">
        <v>80</v>
      </c>
      <c r="S64" s="5">
        <v>98.495101928710938</v>
      </c>
    </row>
    <row r="65" spans="1:19" x14ac:dyDescent="0.25">
      <c r="A65" s="2">
        <v>42456</v>
      </c>
      <c r="B65" s="8">
        <f t="shared" si="0"/>
        <v>2.0000000000000004</v>
      </c>
      <c r="C65" s="5">
        <v>0</v>
      </c>
      <c r="D65" s="5">
        <v>0</v>
      </c>
      <c r="E65" s="5">
        <v>0</v>
      </c>
      <c r="F65" s="13">
        <v>310</v>
      </c>
      <c r="G65" s="5">
        <v>1</v>
      </c>
      <c r="H65" s="5">
        <v>0.53051643192488263</v>
      </c>
      <c r="I65" s="5">
        <v>0.97134670487106012</v>
      </c>
      <c r="J65" s="5">
        <v>0</v>
      </c>
      <c r="K65" s="5">
        <v>0</v>
      </c>
      <c r="L65" s="5">
        <v>1</v>
      </c>
      <c r="M65" s="5">
        <v>0</v>
      </c>
      <c r="N65" s="5">
        <v>80</v>
      </c>
      <c r="O65" s="5">
        <v>80</v>
      </c>
      <c r="P65" s="5">
        <v>80</v>
      </c>
      <c r="Q65" s="5">
        <v>80</v>
      </c>
      <c r="R65" s="5">
        <v>80</v>
      </c>
      <c r="S65" s="5">
        <v>99.010871887207031</v>
      </c>
    </row>
    <row r="66" spans="1:19" x14ac:dyDescent="0.25">
      <c r="A66" s="2">
        <v>42463</v>
      </c>
      <c r="B66">
        <v>1.2949340735600277</v>
      </c>
      <c r="C66" s="8">
        <v>0</v>
      </c>
      <c r="D66" s="5">
        <v>0</v>
      </c>
      <c r="E66" s="5">
        <v>0</v>
      </c>
      <c r="F66" s="13">
        <v>310</v>
      </c>
      <c r="G66">
        <v>1.0836236933797907</v>
      </c>
      <c r="H66">
        <v>0.66775244299674263</v>
      </c>
      <c r="I66">
        <v>1.174785100286533</v>
      </c>
      <c r="J66" s="5">
        <v>0</v>
      </c>
      <c r="K66" s="5">
        <v>0</v>
      </c>
      <c r="L66" s="5">
        <v>1</v>
      </c>
      <c r="M66" s="5">
        <v>0</v>
      </c>
      <c r="N66" s="5">
        <v>80</v>
      </c>
      <c r="O66" s="5">
        <v>80</v>
      </c>
      <c r="P66" s="5">
        <v>80</v>
      </c>
      <c r="Q66" s="5">
        <v>80</v>
      </c>
      <c r="R66" s="5">
        <v>80</v>
      </c>
      <c r="S66" s="5">
        <v>81.125556945800781</v>
      </c>
    </row>
    <row r="67" spans="1:19" x14ac:dyDescent="0.25">
      <c r="A67" s="2">
        <v>42470</v>
      </c>
      <c r="B67" s="5">
        <v>1.2949340735600277</v>
      </c>
      <c r="C67" s="8">
        <v>1</v>
      </c>
      <c r="D67" s="5">
        <v>0</v>
      </c>
      <c r="E67" s="5">
        <v>0</v>
      </c>
      <c r="F67" s="13">
        <v>310</v>
      </c>
      <c r="G67" s="5">
        <v>1.0836236933797907</v>
      </c>
      <c r="H67" s="5">
        <v>0.66775244299674263</v>
      </c>
      <c r="I67" s="5">
        <v>1.174785100286533</v>
      </c>
      <c r="J67" s="5">
        <v>0</v>
      </c>
      <c r="K67" s="5">
        <v>0</v>
      </c>
      <c r="L67" s="5">
        <v>1</v>
      </c>
      <c r="M67" s="5">
        <v>0</v>
      </c>
      <c r="N67" s="5">
        <v>80</v>
      </c>
      <c r="O67" s="5">
        <v>80</v>
      </c>
      <c r="P67" s="5">
        <v>80</v>
      </c>
      <c r="Q67" s="5">
        <v>80</v>
      </c>
      <c r="R67" s="5">
        <v>80</v>
      </c>
      <c r="S67" s="5">
        <v>84.860008239746094</v>
      </c>
    </row>
    <row r="68" spans="1:19" x14ac:dyDescent="0.25">
      <c r="A68" s="2">
        <v>42477</v>
      </c>
      <c r="B68" s="5">
        <v>1.2949340735600277</v>
      </c>
      <c r="C68" s="5">
        <v>0</v>
      </c>
      <c r="D68" s="8">
        <v>1</v>
      </c>
      <c r="E68" s="5">
        <v>0</v>
      </c>
      <c r="F68" s="13">
        <v>310</v>
      </c>
      <c r="G68" s="5">
        <v>1.0836236933797907</v>
      </c>
      <c r="H68" s="5">
        <v>0.66775244299674263</v>
      </c>
      <c r="I68" s="5">
        <v>1.174785100286533</v>
      </c>
      <c r="J68" s="5">
        <v>0</v>
      </c>
      <c r="K68" s="5">
        <v>0</v>
      </c>
      <c r="L68" s="5">
        <v>1</v>
      </c>
      <c r="M68" s="5">
        <v>0</v>
      </c>
      <c r="N68" s="5">
        <v>80</v>
      </c>
      <c r="O68" s="5">
        <v>80</v>
      </c>
      <c r="P68" s="5">
        <v>80</v>
      </c>
      <c r="Q68" s="5">
        <v>80</v>
      </c>
      <c r="R68" s="5">
        <v>80</v>
      </c>
      <c r="S68" s="5">
        <v>91.703132629394531</v>
      </c>
    </row>
    <row r="69" spans="1:19" x14ac:dyDescent="0.25">
      <c r="A69" s="2">
        <v>42484</v>
      </c>
      <c r="B69" s="5">
        <v>1.2949340735600277</v>
      </c>
      <c r="C69" s="5">
        <v>0</v>
      </c>
      <c r="D69" s="8">
        <v>0</v>
      </c>
      <c r="E69" s="5">
        <v>0</v>
      </c>
      <c r="F69" s="13">
        <v>310</v>
      </c>
      <c r="G69" s="5">
        <v>1.0836236933797907</v>
      </c>
      <c r="H69" s="5">
        <v>0.66775244299674263</v>
      </c>
      <c r="I69" s="5">
        <v>1.174785100286533</v>
      </c>
      <c r="J69" s="5">
        <v>0</v>
      </c>
      <c r="K69" s="5">
        <v>0</v>
      </c>
      <c r="L69" s="5">
        <v>1</v>
      </c>
      <c r="M69" s="5">
        <v>0</v>
      </c>
      <c r="N69" s="5">
        <v>80</v>
      </c>
      <c r="O69" s="5">
        <v>80</v>
      </c>
      <c r="P69" s="5">
        <v>80</v>
      </c>
      <c r="Q69" s="5">
        <v>80</v>
      </c>
      <c r="R69" s="5">
        <v>80</v>
      </c>
      <c r="S69" s="5">
        <v>81.125556945800781</v>
      </c>
    </row>
    <row r="70" spans="1:19" x14ac:dyDescent="0.25">
      <c r="A70" s="2">
        <v>42491</v>
      </c>
      <c r="B70" s="5">
        <v>1.2949340735600277</v>
      </c>
      <c r="C70" s="5">
        <v>0</v>
      </c>
      <c r="D70" s="5">
        <v>0</v>
      </c>
      <c r="E70" s="8">
        <v>1</v>
      </c>
      <c r="F70" s="13">
        <v>310</v>
      </c>
      <c r="G70" s="5">
        <v>1.0836236933797907</v>
      </c>
      <c r="H70" s="5">
        <v>0.66775244299674263</v>
      </c>
      <c r="I70" s="5">
        <v>1.174785100286533</v>
      </c>
      <c r="J70" s="5">
        <v>0</v>
      </c>
      <c r="K70" s="5">
        <v>0</v>
      </c>
      <c r="L70" s="5">
        <v>1</v>
      </c>
      <c r="M70" s="5">
        <v>0</v>
      </c>
      <c r="N70" s="5">
        <v>80</v>
      </c>
      <c r="O70" s="5">
        <v>80</v>
      </c>
      <c r="P70" s="5">
        <v>80</v>
      </c>
      <c r="Q70" s="5">
        <v>80</v>
      </c>
      <c r="R70" s="5">
        <v>80</v>
      </c>
      <c r="S70" s="5">
        <v>103.28387451171881</v>
      </c>
    </row>
    <row r="71" spans="1:19" x14ac:dyDescent="0.25">
      <c r="A71" s="2">
        <v>42498</v>
      </c>
      <c r="B71" s="5">
        <v>1.2949340735600277</v>
      </c>
      <c r="C71" s="5">
        <v>0</v>
      </c>
      <c r="D71" s="5">
        <v>0</v>
      </c>
      <c r="E71" s="8">
        <v>0</v>
      </c>
      <c r="F71" s="13">
        <v>310</v>
      </c>
      <c r="G71" s="5">
        <v>1.0836236933797907</v>
      </c>
      <c r="H71" s="5">
        <v>0.66775244299674263</v>
      </c>
      <c r="I71" s="5">
        <v>1.174785100286533</v>
      </c>
      <c r="J71" s="5">
        <v>0</v>
      </c>
      <c r="K71" s="5">
        <v>0</v>
      </c>
      <c r="L71" s="5">
        <v>1</v>
      </c>
      <c r="M71" s="5">
        <v>0</v>
      </c>
      <c r="N71" s="5">
        <v>80</v>
      </c>
      <c r="O71" s="5">
        <v>80</v>
      </c>
      <c r="P71" s="5">
        <v>80</v>
      </c>
      <c r="Q71" s="5">
        <v>80</v>
      </c>
      <c r="R71" s="5">
        <v>80</v>
      </c>
      <c r="S71" s="5">
        <v>81.125556945800781</v>
      </c>
    </row>
    <row r="72" spans="1:19" x14ac:dyDescent="0.25">
      <c r="A72" s="2">
        <v>42505</v>
      </c>
      <c r="B72" s="5">
        <v>1.2949340735600277</v>
      </c>
      <c r="C72" s="5">
        <v>0</v>
      </c>
      <c r="D72" s="5">
        <v>0</v>
      </c>
      <c r="E72" s="5">
        <v>0</v>
      </c>
      <c r="F72" s="13">
        <v>310</v>
      </c>
      <c r="G72" s="5">
        <v>1.0836236933797907</v>
      </c>
      <c r="H72" s="5">
        <v>0.66775244299674263</v>
      </c>
      <c r="I72" s="5">
        <v>1.174785100286533</v>
      </c>
      <c r="J72" s="8">
        <v>1</v>
      </c>
      <c r="K72" s="5">
        <v>0</v>
      </c>
      <c r="L72" s="5">
        <v>0</v>
      </c>
      <c r="M72" s="5">
        <v>0</v>
      </c>
      <c r="N72" s="5">
        <v>80</v>
      </c>
      <c r="O72" s="5">
        <v>80</v>
      </c>
      <c r="P72" s="5">
        <v>80</v>
      </c>
      <c r="Q72" s="5">
        <v>80</v>
      </c>
      <c r="R72" s="5">
        <v>80</v>
      </c>
      <c r="S72" s="5">
        <v>46.822734832763672</v>
      </c>
    </row>
    <row r="73" spans="1:19" x14ac:dyDescent="0.25">
      <c r="A73" s="2">
        <v>42512</v>
      </c>
      <c r="B73" s="5">
        <v>1.2949340735600277</v>
      </c>
      <c r="C73" s="5">
        <v>0</v>
      </c>
      <c r="D73" s="5">
        <v>0</v>
      </c>
      <c r="E73" s="5">
        <v>0</v>
      </c>
      <c r="F73" s="13">
        <v>310</v>
      </c>
      <c r="G73" s="5">
        <v>1.0836236933797907</v>
      </c>
      <c r="H73" s="5">
        <v>0.66775244299674263</v>
      </c>
      <c r="I73" s="5">
        <v>1.174785100286533</v>
      </c>
      <c r="J73" s="9">
        <v>0</v>
      </c>
      <c r="K73" s="8">
        <v>1</v>
      </c>
      <c r="L73" s="5">
        <v>0</v>
      </c>
      <c r="M73" s="5">
        <v>0</v>
      </c>
      <c r="N73" s="5">
        <v>80</v>
      </c>
      <c r="O73" s="5">
        <v>80</v>
      </c>
      <c r="P73" s="5">
        <v>80</v>
      </c>
      <c r="Q73" s="5">
        <v>80</v>
      </c>
      <c r="R73" s="5">
        <v>80</v>
      </c>
      <c r="S73" s="5">
        <v>61.186145782470703</v>
      </c>
    </row>
    <row r="74" spans="1:19" x14ac:dyDescent="0.25">
      <c r="A74" s="2">
        <v>42519</v>
      </c>
      <c r="B74" s="5">
        <v>1.2949340735600277</v>
      </c>
      <c r="C74" s="5">
        <v>0</v>
      </c>
      <c r="D74" s="5">
        <v>0</v>
      </c>
      <c r="E74" s="5">
        <v>0</v>
      </c>
      <c r="F74" s="13">
        <v>310</v>
      </c>
      <c r="G74" s="5">
        <v>1.0836236933797907</v>
      </c>
      <c r="H74" s="5">
        <v>0.66775244299674263</v>
      </c>
      <c r="I74" s="5">
        <v>1.174785100286533</v>
      </c>
      <c r="J74" s="5">
        <v>0</v>
      </c>
      <c r="K74" s="9">
        <v>0</v>
      </c>
      <c r="L74" s="8">
        <v>1</v>
      </c>
      <c r="M74" s="5">
        <v>0</v>
      </c>
      <c r="N74" s="5">
        <v>80</v>
      </c>
      <c r="O74" s="5">
        <v>80</v>
      </c>
      <c r="P74" s="5">
        <v>80</v>
      </c>
      <c r="Q74" s="5">
        <v>80</v>
      </c>
      <c r="R74" s="5">
        <v>80</v>
      </c>
      <c r="S74" s="5">
        <v>81.125556945800781</v>
      </c>
    </row>
    <row r="75" spans="1:19" x14ac:dyDescent="0.25">
      <c r="A75" s="2">
        <v>42526</v>
      </c>
      <c r="B75" s="5">
        <v>1.2949340735600277</v>
      </c>
      <c r="C75" s="5">
        <v>0</v>
      </c>
      <c r="D75" s="5">
        <v>0</v>
      </c>
      <c r="E75" s="5">
        <v>0</v>
      </c>
      <c r="F75" s="13">
        <v>310</v>
      </c>
      <c r="G75" s="5">
        <v>1.0836236933797907</v>
      </c>
      <c r="H75" s="5">
        <v>0.66775244299674263</v>
      </c>
      <c r="I75" s="5">
        <v>1.174785100286533</v>
      </c>
      <c r="J75" s="5">
        <v>0</v>
      </c>
      <c r="K75" s="9">
        <v>0</v>
      </c>
      <c r="L75" s="5">
        <v>0</v>
      </c>
      <c r="M75" s="8">
        <v>1</v>
      </c>
      <c r="N75" s="5">
        <v>80</v>
      </c>
      <c r="O75" s="5">
        <v>80</v>
      </c>
      <c r="P75" s="5">
        <v>80</v>
      </c>
      <c r="Q75" s="5">
        <v>80</v>
      </c>
      <c r="R75" s="5">
        <v>80</v>
      </c>
      <c r="S75" s="5">
        <v>73.782363891601563</v>
      </c>
    </row>
    <row r="76" spans="1:19" x14ac:dyDescent="0.25">
      <c r="A76" s="3">
        <f>A75+1</f>
        <v>42527</v>
      </c>
      <c r="B76" s="5">
        <v>1.2949340735600277</v>
      </c>
      <c r="C76" s="5">
        <v>0</v>
      </c>
      <c r="D76" s="5">
        <v>0</v>
      </c>
      <c r="E76" s="5">
        <v>0</v>
      </c>
      <c r="F76" s="13">
        <v>310</v>
      </c>
      <c r="G76" s="5">
        <v>1.0836236933797907</v>
      </c>
      <c r="H76" s="5">
        <v>0.66775244299674263</v>
      </c>
      <c r="I76" s="5">
        <v>1.174785100286533</v>
      </c>
      <c r="J76" s="5">
        <v>0</v>
      </c>
      <c r="K76" s="9">
        <v>0</v>
      </c>
      <c r="L76" s="5">
        <v>1</v>
      </c>
      <c r="M76" s="9">
        <v>0</v>
      </c>
      <c r="N76" s="8">
        <v>10</v>
      </c>
      <c r="O76" s="5">
        <v>80</v>
      </c>
      <c r="P76" s="5">
        <v>80</v>
      </c>
      <c r="Q76" s="5">
        <v>80</v>
      </c>
      <c r="R76" s="5">
        <v>80</v>
      </c>
      <c r="S76" s="5">
        <v>80.194831848144531</v>
      </c>
    </row>
    <row r="77" spans="1:19" x14ac:dyDescent="0.25">
      <c r="A77" s="3">
        <f t="shared" ref="A77:A121" si="1">A76+1</f>
        <v>42528</v>
      </c>
      <c r="B77" s="5">
        <v>1.2949340735600277</v>
      </c>
      <c r="C77" s="5">
        <v>0</v>
      </c>
      <c r="D77" s="5">
        <v>0</v>
      </c>
      <c r="E77" s="5">
        <v>0</v>
      </c>
      <c r="F77" s="13">
        <v>310</v>
      </c>
      <c r="G77" s="5">
        <v>1.0836236933797907</v>
      </c>
      <c r="H77" s="5">
        <v>0.66775244299674263</v>
      </c>
      <c r="I77" s="5">
        <v>1.174785100286533</v>
      </c>
      <c r="J77" s="5">
        <v>0</v>
      </c>
      <c r="K77" s="9">
        <v>0</v>
      </c>
      <c r="L77" s="5">
        <v>1</v>
      </c>
      <c r="M77" s="9">
        <v>0</v>
      </c>
      <c r="N77" s="8">
        <v>30</v>
      </c>
      <c r="O77" s="5">
        <v>80</v>
      </c>
      <c r="P77" s="5">
        <v>80</v>
      </c>
      <c r="Q77" s="5">
        <v>80</v>
      </c>
      <c r="R77" s="5">
        <v>80</v>
      </c>
      <c r="S77" s="5">
        <v>80.149742126464844</v>
      </c>
    </row>
    <row r="78" spans="1:19" x14ac:dyDescent="0.25">
      <c r="A78" s="3">
        <f t="shared" si="1"/>
        <v>42529</v>
      </c>
      <c r="B78" s="5">
        <v>1.2949340735600277</v>
      </c>
      <c r="C78" s="5">
        <v>0</v>
      </c>
      <c r="D78" s="5">
        <v>0</v>
      </c>
      <c r="E78" s="5">
        <v>0</v>
      </c>
      <c r="F78" s="13">
        <v>310</v>
      </c>
      <c r="G78" s="5">
        <v>1.0836236933797907</v>
      </c>
      <c r="H78" s="5">
        <v>0.66775244299674263</v>
      </c>
      <c r="I78" s="5">
        <v>1.174785100286533</v>
      </c>
      <c r="J78" s="5">
        <v>0</v>
      </c>
      <c r="K78" s="9">
        <v>0</v>
      </c>
      <c r="L78" s="5">
        <v>1</v>
      </c>
      <c r="M78" s="9">
        <v>0</v>
      </c>
      <c r="N78" s="8">
        <v>50</v>
      </c>
      <c r="O78" s="5">
        <v>80</v>
      </c>
      <c r="P78" s="5">
        <v>80</v>
      </c>
      <c r="Q78" s="5">
        <v>80</v>
      </c>
      <c r="R78" s="5">
        <v>80</v>
      </c>
      <c r="S78" s="5">
        <v>79.404579162597656</v>
      </c>
    </row>
    <row r="79" spans="1:19" x14ac:dyDescent="0.25">
      <c r="A79" s="3">
        <f t="shared" si="1"/>
        <v>42530</v>
      </c>
      <c r="B79" s="5">
        <v>1.2949340735600277</v>
      </c>
      <c r="C79" s="5">
        <v>0</v>
      </c>
      <c r="D79" s="5">
        <v>0</v>
      </c>
      <c r="E79" s="5">
        <v>0</v>
      </c>
      <c r="F79" s="13">
        <v>310</v>
      </c>
      <c r="G79" s="5">
        <v>1.0836236933797907</v>
      </c>
      <c r="H79" s="5">
        <v>0.66775244299674263</v>
      </c>
      <c r="I79" s="5">
        <v>1.174785100286533</v>
      </c>
      <c r="J79" s="5">
        <v>0</v>
      </c>
      <c r="K79" s="9">
        <v>0</v>
      </c>
      <c r="L79" s="5">
        <v>1</v>
      </c>
      <c r="M79" s="9">
        <v>0</v>
      </c>
      <c r="N79" s="8">
        <v>70</v>
      </c>
      <c r="O79" s="5">
        <v>80</v>
      </c>
      <c r="P79" s="5">
        <v>80</v>
      </c>
      <c r="Q79" s="5">
        <v>80</v>
      </c>
      <c r="R79" s="5">
        <v>80</v>
      </c>
      <c r="S79" s="5">
        <v>80.096092224121094</v>
      </c>
    </row>
    <row r="80" spans="1:19" x14ac:dyDescent="0.25">
      <c r="A80" s="3">
        <f t="shared" si="1"/>
        <v>42531</v>
      </c>
      <c r="B80" s="5">
        <v>1.2949340735600277</v>
      </c>
      <c r="C80" s="5">
        <v>0</v>
      </c>
      <c r="D80" s="5">
        <v>0</v>
      </c>
      <c r="E80" s="5">
        <v>0</v>
      </c>
      <c r="F80" s="13">
        <v>310</v>
      </c>
      <c r="G80" s="5">
        <v>1.0836236933797907</v>
      </c>
      <c r="H80" s="5">
        <v>0.66775244299674263</v>
      </c>
      <c r="I80" s="5">
        <v>1.174785100286533</v>
      </c>
      <c r="J80" s="5">
        <v>0</v>
      </c>
      <c r="K80" s="9">
        <v>0</v>
      </c>
      <c r="L80" s="5">
        <v>1</v>
      </c>
      <c r="M80" s="9">
        <v>0</v>
      </c>
      <c r="N80" s="8">
        <v>90</v>
      </c>
      <c r="O80" s="5">
        <v>80</v>
      </c>
      <c r="P80" s="5">
        <v>80</v>
      </c>
      <c r="Q80" s="5">
        <v>80</v>
      </c>
      <c r="R80" s="5">
        <v>80</v>
      </c>
      <c r="S80" s="5">
        <v>82.5198974609375</v>
      </c>
    </row>
    <row r="81" spans="1:19" x14ac:dyDescent="0.25">
      <c r="A81" s="3">
        <f t="shared" si="1"/>
        <v>42532</v>
      </c>
      <c r="B81" s="5">
        <v>1.2949340735600277</v>
      </c>
      <c r="C81" s="5">
        <v>0</v>
      </c>
      <c r="D81" s="5">
        <v>0</v>
      </c>
      <c r="E81" s="5">
        <v>0</v>
      </c>
      <c r="F81" s="13">
        <v>310</v>
      </c>
      <c r="G81" s="5">
        <v>1.0836236933797907</v>
      </c>
      <c r="H81" s="5">
        <v>0.66775244299674263</v>
      </c>
      <c r="I81" s="5">
        <v>1.174785100286533</v>
      </c>
      <c r="J81" s="5">
        <v>0</v>
      </c>
      <c r="K81" s="9">
        <v>0</v>
      </c>
      <c r="L81" s="5">
        <v>1</v>
      </c>
      <c r="M81" s="9">
        <v>0</v>
      </c>
      <c r="N81" s="8">
        <v>110</v>
      </c>
      <c r="O81" s="5">
        <v>80</v>
      </c>
      <c r="P81" s="5">
        <v>80</v>
      </c>
      <c r="Q81" s="5">
        <v>80</v>
      </c>
      <c r="R81" s="5">
        <v>80</v>
      </c>
      <c r="S81" s="5">
        <v>86.334991455078125</v>
      </c>
    </row>
    <row r="82" spans="1:19" x14ac:dyDescent="0.25">
      <c r="A82" s="3">
        <f t="shared" si="1"/>
        <v>42533</v>
      </c>
      <c r="B82" s="5">
        <v>1.2949340735600277</v>
      </c>
      <c r="C82" s="5">
        <v>0</v>
      </c>
      <c r="D82" s="5">
        <v>0</v>
      </c>
      <c r="E82" s="5">
        <v>0</v>
      </c>
      <c r="F82" s="13">
        <v>310</v>
      </c>
      <c r="G82" s="5">
        <v>1.0836236933797907</v>
      </c>
      <c r="H82" s="5">
        <v>0.66775244299674263</v>
      </c>
      <c r="I82" s="5">
        <v>1.174785100286533</v>
      </c>
      <c r="J82" s="5">
        <v>0</v>
      </c>
      <c r="K82" s="9">
        <v>0</v>
      </c>
      <c r="L82" s="5">
        <v>1</v>
      </c>
      <c r="M82" s="9">
        <v>0</v>
      </c>
      <c r="N82" s="8">
        <v>130</v>
      </c>
      <c r="O82" s="5">
        <v>80</v>
      </c>
      <c r="P82" s="5">
        <v>80</v>
      </c>
      <c r="Q82" s="5">
        <v>80</v>
      </c>
      <c r="R82" s="5">
        <v>80</v>
      </c>
      <c r="S82" s="5">
        <v>91.065582275390625</v>
      </c>
    </row>
    <row r="83" spans="1:19" x14ac:dyDescent="0.25">
      <c r="A83" s="3">
        <f t="shared" si="1"/>
        <v>42534</v>
      </c>
      <c r="B83" s="5">
        <v>1.2949340735600277</v>
      </c>
      <c r="C83" s="5">
        <v>0</v>
      </c>
      <c r="D83" s="5">
        <v>0</v>
      </c>
      <c r="E83" s="5">
        <v>0</v>
      </c>
      <c r="F83" s="13">
        <v>310</v>
      </c>
      <c r="G83" s="5">
        <v>1.0836236933797907</v>
      </c>
      <c r="H83" s="5">
        <v>0.66775244299674263</v>
      </c>
      <c r="I83" s="5">
        <v>1.174785100286533</v>
      </c>
      <c r="J83" s="5">
        <v>0</v>
      </c>
      <c r="K83" s="9">
        <v>0</v>
      </c>
      <c r="L83" s="5">
        <v>1</v>
      </c>
      <c r="M83" s="9">
        <v>0</v>
      </c>
      <c r="N83" s="8">
        <v>150</v>
      </c>
      <c r="O83" s="5">
        <v>80</v>
      </c>
      <c r="P83" s="5">
        <v>80</v>
      </c>
      <c r="Q83" s="5">
        <v>80</v>
      </c>
      <c r="R83" s="5">
        <v>80</v>
      </c>
      <c r="S83" s="5">
        <v>96.129867553710938</v>
      </c>
    </row>
    <row r="84" spans="1:19" x14ac:dyDescent="0.25">
      <c r="A84" s="3">
        <f t="shared" si="1"/>
        <v>42535</v>
      </c>
      <c r="B84" s="5">
        <v>1.2949340735600277</v>
      </c>
      <c r="C84" s="5">
        <v>0</v>
      </c>
      <c r="D84" s="5">
        <v>0</v>
      </c>
      <c r="E84" s="5">
        <v>0</v>
      </c>
      <c r="F84" s="13">
        <v>310</v>
      </c>
      <c r="G84" s="5">
        <v>1.0836236933797907</v>
      </c>
      <c r="H84" s="5">
        <v>0.66775244299674263</v>
      </c>
      <c r="I84" s="5">
        <v>1.174785100286533</v>
      </c>
      <c r="J84" s="5">
        <v>0</v>
      </c>
      <c r="K84" s="9">
        <v>0</v>
      </c>
      <c r="L84" s="5">
        <v>1</v>
      </c>
      <c r="M84" s="9">
        <v>0</v>
      </c>
      <c r="N84" s="8">
        <v>170</v>
      </c>
      <c r="O84" s="5">
        <v>80</v>
      </c>
      <c r="P84" s="5">
        <v>80</v>
      </c>
      <c r="Q84" s="5">
        <v>80</v>
      </c>
      <c r="R84" s="5">
        <v>80</v>
      </c>
      <c r="S84" s="5">
        <v>101.0466003417969</v>
      </c>
    </row>
    <row r="85" spans="1:19" x14ac:dyDescent="0.25">
      <c r="A85" s="3">
        <f t="shared" si="1"/>
        <v>42536</v>
      </c>
      <c r="B85" s="5">
        <v>1.2949340735600277</v>
      </c>
      <c r="C85" s="5">
        <v>0</v>
      </c>
      <c r="D85" s="5">
        <v>0</v>
      </c>
      <c r="E85" s="5">
        <v>0</v>
      </c>
      <c r="F85" s="13">
        <v>310</v>
      </c>
      <c r="G85" s="5">
        <v>1.0836236933797907</v>
      </c>
      <c r="H85" s="5">
        <v>0.66775244299674263</v>
      </c>
      <c r="I85" s="5">
        <v>1.174785100286533</v>
      </c>
      <c r="J85" s="5">
        <v>0</v>
      </c>
      <c r="K85" s="9">
        <v>0</v>
      </c>
      <c r="L85" s="5">
        <v>1</v>
      </c>
      <c r="M85" s="9">
        <v>0</v>
      </c>
      <c r="N85" s="8">
        <v>190</v>
      </c>
      <c r="O85" s="5">
        <v>80</v>
      </c>
      <c r="P85" s="5">
        <v>80</v>
      </c>
      <c r="Q85" s="5">
        <v>80</v>
      </c>
      <c r="R85" s="5">
        <v>80</v>
      </c>
      <c r="S85" s="5">
        <v>105.5635452270508</v>
      </c>
    </row>
    <row r="86" spans="1:19" x14ac:dyDescent="0.25">
      <c r="A86" s="3">
        <f t="shared" si="1"/>
        <v>42537</v>
      </c>
      <c r="B86" s="5">
        <v>1.2949340735600277</v>
      </c>
      <c r="C86" s="5">
        <v>0</v>
      </c>
      <c r="D86" s="5">
        <v>0</v>
      </c>
      <c r="E86" s="5">
        <v>0</v>
      </c>
      <c r="F86" s="13">
        <v>310</v>
      </c>
      <c r="G86" s="5">
        <v>1.0836236933797907</v>
      </c>
      <c r="H86" s="5">
        <v>0.66775244299674263</v>
      </c>
      <c r="I86" s="5">
        <v>1.174785100286533</v>
      </c>
      <c r="J86" s="5">
        <v>0</v>
      </c>
      <c r="K86" s="9">
        <v>0</v>
      </c>
      <c r="L86" s="5">
        <v>1</v>
      </c>
      <c r="M86" s="9">
        <v>0</v>
      </c>
      <c r="N86" s="5">
        <v>80</v>
      </c>
      <c r="O86" s="8">
        <v>30</v>
      </c>
      <c r="P86" s="5">
        <v>80</v>
      </c>
      <c r="Q86" s="5">
        <v>80</v>
      </c>
      <c r="R86" s="5">
        <v>80</v>
      </c>
      <c r="S86" s="5">
        <v>83.085128784179688</v>
      </c>
    </row>
    <row r="87" spans="1:19" x14ac:dyDescent="0.25">
      <c r="A87" s="3">
        <f t="shared" si="1"/>
        <v>42538</v>
      </c>
      <c r="B87" s="5">
        <v>1.2949340735600277</v>
      </c>
      <c r="C87" s="5">
        <v>0</v>
      </c>
      <c r="D87" s="5">
        <v>0</v>
      </c>
      <c r="E87" s="5">
        <v>0</v>
      </c>
      <c r="F87" s="13">
        <v>310</v>
      </c>
      <c r="G87" s="5">
        <v>1.0836236933797907</v>
      </c>
      <c r="H87" s="5">
        <v>0.66775244299674263</v>
      </c>
      <c r="I87" s="5">
        <v>1.174785100286533</v>
      </c>
      <c r="J87" s="5">
        <v>0</v>
      </c>
      <c r="K87" s="9">
        <v>0</v>
      </c>
      <c r="L87" s="5">
        <v>1</v>
      </c>
      <c r="M87" s="9">
        <v>0</v>
      </c>
      <c r="N87" s="5">
        <v>80</v>
      </c>
      <c r="O87" s="8">
        <v>50</v>
      </c>
      <c r="P87" s="5">
        <v>80</v>
      </c>
      <c r="Q87" s="5">
        <v>80</v>
      </c>
      <c r="R87" s="5">
        <v>80</v>
      </c>
      <c r="S87" s="5">
        <v>82.280349731445313</v>
      </c>
    </row>
    <row r="88" spans="1:19" x14ac:dyDescent="0.25">
      <c r="A88" s="3">
        <f t="shared" si="1"/>
        <v>42539</v>
      </c>
      <c r="B88" s="5">
        <v>1.2949340735600277</v>
      </c>
      <c r="C88" s="5">
        <v>0</v>
      </c>
      <c r="D88" s="5">
        <v>0</v>
      </c>
      <c r="E88" s="5">
        <v>0</v>
      </c>
      <c r="F88" s="13">
        <v>310</v>
      </c>
      <c r="G88" s="5">
        <v>1.0836236933797907</v>
      </c>
      <c r="H88" s="5">
        <v>0.66775244299674263</v>
      </c>
      <c r="I88" s="5">
        <v>1.174785100286533</v>
      </c>
      <c r="J88" s="5">
        <v>0</v>
      </c>
      <c r="K88" s="9">
        <v>0</v>
      </c>
      <c r="L88" s="5">
        <v>1</v>
      </c>
      <c r="M88" s="9">
        <v>0</v>
      </c>
      <c r="N88" s="5">
        <v>80</v>
      </c>
      <c r="O88" s="8">
        <v>70</v>
      </c>
      <c r="P88" s="5">
        <v>80</v>
      </c>
      <c r="Q88" s="5">
        <v>80</v>
      </c>
      <c r="R88" s="5">
        <v>80</v>
      </c>
      <c r="S88" s="5">
        <v>81.50982666015625</v>
      </c>
    </row>
    <row r="89" spans="1:19" x14ac:dyDescent="0.25">
      <c r="A89" s="3">
        <f t="shared" si="1"/>
        <v>42540</v>
      </c>
      <c r="B89" s="5">
        <v>1.2949340735600277</v>
      </c>
      <c r="C89" s="5">
        <v>0</v>
      </c>
      <c r="D89" s="5">
        <v>0</v>
      </c>
      <c r="E89" s="5">
        <v>0</v>
      </c>
      <c r="F89" s="13">
        <v>310</v>
      </c>
      <c r="G89" s="5">
        <v>1.0836236933797907</v>
      </c>
      <c r="H89" s="5">
        <v>0.66775244299674263</v>
      </c>
      <c r="I89" s="5">
        <v>1.174785100286533</v>
      </c>
      <c r="J89" s="5">
        <v>0</v>
      </c>
      <c r="K89" s="9">
        <v>0</v>
      </c>
      <c r="L89" s="5">
        <v>1</v>
      </c>
      <c r="M89" s="9">
        <v>0</v>
      </c>
      <c r="N89" s="5">
        <v>80</v>
      </c>
      <c r="O89" s="8">
        <v>90</v>
      </c>
      <c r="P89" s="5">
        <v>80</v>
      </c>
      <c r="Q89" s="5">
        <v>80</v>
      </c>
      <c r="R89" s="5">
        <v>80</v>
      </c>
      <c r="S89" s="5">
        <v>80.740577697753906</v>
      </c>
    </row>
    <row r="90" spans="1:19" x14ac:dyDescent="0.25">
      <c r="A90" s="3">
        <f t="shared" si="1"/>
        <v>42541</v>
      </c>
      <c r="B90" s="5">
        <v>1.2949340735600277</v>
      </c>
      <c r="C90" s="5">
        <v>0</v>
      </c>
      <c r="D90" s="5">
        <v>0</v>
      </c>
      <c r="E90" s="5">
        <v>0</v>
      </c>
      <c r="F90" s="13">
        <v>310</v>
      </c>
      <c r="G90" s="5">
        <v>1.0836236933797907</v>
      </c>
      <c r="H90" s="5">
        <v>0.66775244299674263</v>
      </c>
      <c r="I90" s="5">
        <v>1.174785100286533</v>
      </c>
      <c r="J90" s="5">
        <v>0</v>
      </c>
      <c r="K90" s="9">
        <v>0</v>
      </c>
      <c r="L90" s="5">
        <v>1</v>
      </c>
      <c r="M90" s="9">
        <v>0</v>
      </c>
      <c r="N90" s="5">
        <v>80</v>
      </c>
      <c r="O90" s="8">
        <v>110</v>
      </c>
      <c r="P90" s="5">
        <v>80</v>
      </c>
      <c r="Q90" s="5">
        <v>80</v>
      </c>
      <c r="R90" s="5">
        <v>80</v>
      </c>
      <c r="S90" s="5">
        <v>79.971580505371094</v>
      </c>
    </row>
    <row r="91" spans="1:19" x14ac:dyDescent="0.25">
      <c r="A91" s="3">
        <f t="shared" si="1"/>
        <v>42542</v>
      </c>
      <c r="B91" s="5">
        <v>1.2949340735600277</v>
      </c>
      <c r="C91" s="5">
        <v>0</v>
      </c>
      <c r="D91" s="5">
        <v>0</v>
      </c>
      <c r="E91" s="5">
        <v>0</v>
      </c>
      <c r="F91" s="13">
        <v>310</v>
      </c>
      <c r="G91" s="5">
        <v>1.0836236933797907</v>
      </c>
      <c r="H91" s="5">
        <v>0.66775244299674263</v>
      </c>
      <c r="I91" s="5">
        <v>1.174785100286533</v>
      </c>
      <c r="J91" s="5">
        <v>0</v>
      </c>
      <c r="K91" s="9">
        <v>0</v>
      </c>
      <c r="L91" s="5">
        <v>1</v>
      </c>
      <c r="M91" s="9">
        <v>0</v>
      </c>
      <c r="N91" s="5">
        <v>80</v>
      </c>
      <c r="O91" s="8">
        <v>130</v>
      </c>
      <c r="P91" s="5">
        <v>80</v>
      </c>
      <c r="Q91" s="5">
        <v>80</v>
      </c>
      <c r="R91" s="5">
        <v>80</v>
      </c>
      <c r="S91" s="5">
        <v>79.230873107910156</v>
      </c>
    </row>
    <row r="92" spans="1:19" x14ac:dyDescent="0.25">
      <c r="A92" s="3">
        <f t="shared" si="1"/>
        <v>42543</v>
      </c>
      <c r="B92" s="5">
        <v>1.2949340735600277</v>
      </c>
      <c r="C92" s="5">
        <v>0</v>
      </c>
      <c r="D92" s="5">
        <v>0</v>
      </c>
      <c r="E92" s="5">
        <v>0</v>
      </c>
      <c r="F92" s="13">
        <v>310</v>
      </c>
      <c r="G92" s="5">
        <v>1.0836236933797907</v>
      </c>
      <c r="H92" s="5">
        <v>0.66775244299674263</v>
      </c>
      <c r="I92" s="5">
        <v>1.174785100286533</v>
      </c>
      <c r="J92" s="5">
        <v>0</v>
      </c>
      <c r="K92" s="9">
        <v>0</v>
      </c>
      <c r="L92" s="5">
        <v>1</v>
      </c>
      <c r="M92" s="9">
        <v>0</v>
      </c>
      <c r="N92" s="5">
        <v>80</v>
      </c>
      <c r="O92" s="8">
        <v>150</v>
      </c>
      <c r="P92" s="5">
        <v>80</v>
      </c>
      <c r="Q92" s="5">
        <v>80</v>
      </c>
      <c r="R92" s="5">
        <v>80</v>
      </c>
      <c r="S92" s="5">
        <v>78.509750366210938</v>
      </c>
    </row>
    <row r="93" spans="1:19" x14ac:dyDescent="0.25">
      <c r="A93" s="3">
        <f t="shared" si="1"/>
        <v>42544</v>
      </c>
      <c r="B93" s="5">
        <v>1.2949340735600277</v>
      </c>
      <c r="C93" s="5">
        <v>0</v>
      </c>
      <c r="D93" s="5">
        <v>0</v>
      </c>
      <c r="E93" s="5">
        <v>0</v>
      </c>
      <c r="F93" s="13">
        <v>310</v>
      </c>
      <c r="G93" s="5">
        <v>1.0836236933797907</v>
      </c>
      <c r="H93" s="5">
        <v>0.66775244299674263</v>
      </c>
      <c r="I93" s="5">
        <v>1.174785100286533</v>
      </c>
      <c r="J93" s="5">
        <v>0</v>
      </c>
      <c r="K93" s="9">
        <v>0</v>
      </c>
      <c r="L93" s="5">
        <v>1</v>
      </c>
      <c r="M93" s="9">
        <v>0</v>
      </c>
      <c r="N93" s="5">
        <v>80</v>
      </c>
      <c r="O93" s="8">
        <v>170</v>
      </c>
      <c r="P93" s="5">
        <v>80</v>
      </c>
      <c r="Q93" s="5">
        <v>80</v>
      </c>
      <c r="R93" s="5">
        <v>80</v>
      </c>
      <c r="S93" s="5">
        <v>77.807395935058594</v>
      </c>
    </row>
    <row r="94" spans="1:19" x14ac:dyDescent="0.25">
      <c r="A94" s="3">
        <f t="shared" si="1"/>
        <v>42545</v>
      </c>
      <c r="B94" s="5">
        <v>1.2949340735600277</v>
      </c>
      <c r="C94" s="5">
        <v>0</v>
      </c>
      <c r="D94" s="5">
        <v>0</v>
      </c>
      <c r="E94" s="5">
        <v>0</v>
      </c>
      <c r="F94" s="13">
        <v>310</v>
      </c>
      <c r="G94" s="5">
        <v>1.0836236933797907</v>
      </c>
      <c r="H94" s="5">
        <v>0.66775244299674263</v>
      </c>
      <c r="I94" s="5">
        <v>1.174785100286533</v>
      </c>
      <c r="J94" s="5">
        <v>0</v>
      </c>
      <c r="K94" s="9">
        <v>0</v>
      </c>
      <c r="L94" s="5">
        <v>1</v>
      </c>
      <c r="M94" s="9">
        <v>0</v>
      </c>
      <c r="N94" s="5">
        <v>80</v>
      </c>
      <c r="O94" s="8">
        <v>190</v>
      </c>
      <c r="P94" s="5">
        <v>80</v>
      </c>
      <c r="Q94" s="5">
        <v>80</v>
      </c>
      <c r="R94" s="5">
        <v>80</v>
      </c>
      <c r="S94" s="5">
        <v>77.122093200683594</v>
      </c>
    </row>
    <row r="95" spans="1:19" x14ac:dyDescent="0.25">
      <c r="A95" s="3">
        <f t="shared" si="1"/>
        <v>42546</v>
      </c>
      <c r="B95" s="5">
        <v>1.2949340735600277</v>
      </c>
      <c r="C95" s="5">
        <v>0</v>
      </c>
      <c r="D95" s="5">
        <v>0</v>
      </c>
      <c r="E95" s="5">
        <v>0</v>
      </c>
      <c r="F95" s="13">
        <v>310</v>
      </c>
      <c r="G95" s="5">
        <v>1.0836236933797907</v>
      </c>
      <c r="H95" s="5">
        <v>0.66775244299674263</v>
      </c>
      <c r="I95" s="5">
        <v>1.174785100286533</v>
      </c>
      <c r="J95" s="5">
        <v>0</v>
      </c>
      <c r="K95" s="9">
        <v>0</v>
      </c>
      <c r="L95" s="5">
        <v>1</v>
      </c>
      <c r="M95" s="9">
        <v>0</v>
      </c>
      <c r="N95" s="5">
        <v>80</v>
      </c>
      <c r="O95" s="5">
        <v>80</v>
      </c>
      <c r="P95" s="8">
        <v>30</v>
      </c>
      <c r="Q95" s="5">
        <v>80</v>
      </c>
      <c r="R95" s="5">
        <v>80</v>
      </c>
      <c r="S95" s="5">
        <v>78.377182006835938</v>
      </c>
    </row>
    <row r="96" spans="1:19" x14ac:dyDescent="0.25">
      <c r="A96" s="3">
        <f t="shared" si="1"/>
        <v>42547</v>
      </c>
      <c r="B96" s="5">
        <v>1.2949340735600277</v>
      </c>
      <c r="C96" s="5">
        <v>0</v>
      </c>
      <c r="D96" s="5">
        <v>0</v>
      </c>
      <c r="E96" s="5">
        <v>0</v>
      </c>
      <c r="F96" s="13">
        <v>310</v>
      </c>
      <c r="G96" s="5">
        <v>1.0836236933797907</v>
      </c>
      <c r="H96" s="5">
        <v>0.66775244299674263</v>
      </c>
      <c r="I96" s="5">
        <v>1.174785100286533</v>
      </c>
      <c r="J96" s="5">
        <v>0</v>
      </c>
      <c r="K96" s="9">
        <v>0</v>
      </c>
      <c r="L96" s="5">
        <v>1</v>
      </c>
      <c r="M96" s="9">
        <v>0</v>
      </c>
      <c r="N96" s="5">
        <v>80</v>
      </c>
      <c r="O96" s="5">
        <v>80</v>
      </c>
      <c r="P96" s="8">
        <v>50</v>
      </c>
      <c r="Q96" s="5">
        <v>80</v>
      </c>
      <c r="R96" s="5">
        <v>80</v>
      </c>
      <c r="S96" s="5">
        <v>82.935203552246094</v>
      </c>
    </row>
    <row r="97" spans="1:19" x14ac:dyDescent="0.25">
      <c r="A97" s="3">
        <f t="shared" si="1"/>
        <v>42548</v>
      </c>
      <c r="B97" s="5">
        <v>1.2949340735600277</v>
      </c>
      <c r="C97" s="5">
        <v>0</v>
      </c>
      <c r="D97" s="5">
        <v>0</v>
      </c>
      <c r="E97" s="5">
        <v>0</v>
      </c>
      <c r="F97" s="13">
        <v>310</v>
      </c>
      <c r="G97" s="5">
        <v>1.0836236933797907</v>
      </c>
      <c r="H97" s="5">
        <v>0.66775244299674263</v>
      </c>
      <c r="I97" s="5">
        <v>1.174785100286533</v>
      </c>
      <c r="J97" s="5">
        <v>0</v>
      </c>
      <c r="K97" s="9">
        <v>0</v>
      </c>
      <c r="L97" s="5">
        <v>1</v>
      </c>
      <c r="M97" s="9">
        <v>0</v>
      </c>
      <c r="N97" s="5">
        <v>80</v>
      </c>
      <c r="O97" s="5">
        <v>80</v>
      </c>
      <c r="P97" s="8">
        <v>70</v>
      </c>
      <c r="Q97" s="5">
        <v>80</v>
      </c>
      <c r="R97" s="5">
        <v>80</v>
      </c>
      <c r="S97" s="5">
        <v>82.661003112792969</v>
      </c>
    </row>
    <row r="98" spans="1:19" x14ac:dyDescent="0.25">
      <c r="A98" s="3">
        <f t="shared" si="1"/>
        <v>42549</v>
      </c>
      <c r="B98" s="5">
        <v>1.2949340735600277</v>
      </c>
      <c r="C98" s="5">
        <v>0</v>
      </c>
      <c r="D98" s="5">
        <v>0</v>
      </c>
      <c r="E98" s="5">
        <v>0</v>
      </c>
      <c r="F98" s="13">
        <v>310</v>
      </c>
      <c r="G98" s="5">
        <v>1.0836236933797907</v>
      </c>
      <c r="H98" s="5">
        <v>0.66775244299674263</v>
      </c>
      <c r="I98" s="5">
        <v>1.174785100286533</v>
      </c>
      <c r="J98" s="5">
        <v>0</v>
      </c>
      <c r="K98" s="9">
        <v>0</v>
      </c>
      <c r="L98" s="5">
        <v>1</v>
      </c>
      <c r="M98" s="9">
        <v>0</v>
      </c>
      <c r="N98" s="5">
        <v>80</v>
      </c>
      <c r="O98" s="5">
        <v>80</v>
      </c>
      <c r="P98" s="8">
        <v>90</v>
      </c>
      <c r="Q98" s="5">
        <v>80</v>
      </c>
      <c r="R98" s="5">
        <v>80</v>
      </c>
      <c r="S98" s="5">
        <v>78.882270812988281</v>
      </c>
    </row>
    <row r="99" spans="1:19" x14ac:dyDescent="0.25">
      <c r="A99" s="3">
        <f t="shared" si="1"/>
        <v>42550</v>
      </c>
      <c r="B99" s="5">
        <v>1.2949340735600277</v>
      </c>
      <c r="C99" s="5">
        <v>0</v>
      </c>
      <c r="D99" s="5">
        <v>0</v>
      </c>
      <c r="E99" s="5">
        <v>0</v>
      </c>
      <c r="F99" s="13">
        <v>310</v>
      </c>
      <c r="G99" s="5">
        <v>1.0836236933797907</v>
      </c>
      <c r="H99" s="5">
        <v>0.66775244299674263</v>
      </c>
      <c r="I99" s="5">
        <v>1.174785100286533</v>
      </c>
      <c r="J99" s="5">
        <v>0</v>
      </c>
      <c r="K99" s="9">
        <v>0</v>
      </c>
      <c r="L99" s="5">
        <v>1</v>
      </c>
      <c r="M99" s="9">
        <v>0</v>
      </c>
      <c r="N99" s="5">
        <v>80</v>
      </c>
      <c r="O99" s="5">
        <v>80</v>
      </c>
      <c r="P99" s="8">
        <v>110</v>
      </c>
      <c r="Q99" s="5">
        <v>80</v>
      </c>
      <c r="R99" s="5">
        <v>80</v>
      </c>
      <c r="S99" s="5">
        <v>73.032096862792969</v>
      </c>
    </row>
    <row r="100" spans="1:19" x14ac:dyDescent="0.25">
      <c r="A100" s="3">
        <f t="shared" si="1"/>
        <v>42551</v>
      </c>
      <c r="B100" s="5">
        <v>1.2949340735600277</v>
      </c>
      <c r="C100" s="5">
        <v>0</v>
      </c>
      <c r="D100" s="5">
        <v>0</v>
      </c>
      <c r="E100" s="5">
        <v>0</v>
      </c>
      <c r="F100" s="13">
        <v>310</v>
      </c>
      <c r="G100" s="5">
        <v>1.0836236933797907</v>
      </c>
      <c r="H100" s="5">
        <v>0.66775244299674263</v>
      </c>
      <c r="I100" s="5">
        <v>1.174785100286533</v>
      </c>
      <c r="J100" s="5">
        <v>0</v>
      </c>
      <c r="K100" s="9">
        <v>0</v>
      </c>
      <c r="L100" s="5">
        <v>1</v>
      </c>
      <c r="M100" s="9">
        <v>0</v>
      </c>
      <c r="N100" s="5">
        <v>80</v>
      </c>
      <c r="O100" s="5">
        <v>80</v>
      </c>
      <c r="P100" s="8">
        <v>130</v>
      </c>
      <c r="Q100" s="5">
        <v>80</v>
      </c>
      <c r="R100" s="5">
        <v>80</v>
      </c>
      <c r="S100" s="5">
        <v>66.780815124511719</v>
      </c>
    </row>
    <row r="101" spans="1:19" x14ac:dyDescent="0.25">
      <c r="A101" s="3">
        <f t="shared" si="1"/>
        <v>42552</v>
      </c>
      <c r="B101" s="5">
        <v>1.2949340735600277</v>
      </c>
      <c r="C101" s="5">
        <v>0</v>
      </c>
      <c r="D101" s="5">
        <v>0</v>
      </c>
      <c r="E101" s="5">
        <v>0</v>
      </c>
      <c r="F101" s="13">
        <v>310</v>
      </c>
      <c r="G101" s="5">
        <v>1.0836236933797907</v>
      </c>
      <c r="H101" s="5">
        <v>0.66775244299674263</v>
      </c>
      <c r="I101" s="5">
        <v>1.174785100286533</v>
      </c>
      <c r="J101" s="5">
        <v>0</v>
      </c>
      <c r="K101" s="9">
        <v>0</v>
      </c>
      <c r="L101" s="5">
        <v>1</v>
      </c>
      <c r="M101" s="9">
        <v>0</v>
      </c>
      <c r="N101" s="5">
        <v>80</v>
      </c>
      <c r="O101" s="5">
        <v>80</v>
      </c>
      <c r="P101" s="8">
        <v>150</v>
      </c>
      <c r="Q101" s="5">
        <v>80</v>
      </c>
      <c r="R101" s="5">
        <v>80</v>
      </c>
      <c r="S101" s="5">
        <v>61.7747802734375</v>
      </c>
    </row>
    <row r="102" spans="1:19" x14ac:dyDescent="0.25">
      <c r="A102" s="3">
        <f t="shared" si="1"/>
        <v>42553</v>
      </c>
      <c r="B102" s="5">
        <v>1.2949340735600277</v>
      </c>
      <c r="C102" s="5">
        <v>0</v>
      </c>
      <c r="D102" s="5">
        <v>0</v>
      </c>
      <c r="E102" s="5">
        <v>0</v>
      </c>
      <c r="F102" s="13">
        <v>310</v>
      </c>
      <c r="G102" s="5">
        <v>1.0836236933797907</v>
      </c>
      <c r="H102" s="5">
        <v>0.66775244299674263</v>
      </c>
      <c r="I102" s="5">
        <v>1.174785100286533</v>
      </c>
      <c r="J102" s="5">
        <v>0</v>
      </c>
      <c r="K102" s="9">
        <v>0</v>
      </c>
      <c r="L102" s="5">
        <v>1</v>
      </c>
      <c r="M102" s="9">
        <v>0</v>
      </c>
      <c r="N102" s="5">
        <v>80</v>
      </c>
      <c r="O102" s="5">
        <v>80</v>
      </c>
      <c r="P102" s="8">
        <v>170</v>
      </c>
      <c r="Q102" s="5">
        <v>80</v>
      </c>
      <c r="R102" s="5">
        <v>80</v>
      </c>
      <c r="S102" s="5">
        <v>59.121902465820313</v>
      </c>
    </row>
    <row r="103" spans="1:19" x14ac:dyDescent="0.25">
      <c r="A103" s="3">
        <f t="shared" si="1"/>
        <v>42554</v>
      </c>
      <c r="B103" s="5">
        <v>1.2949340735600277</v>
      </c>
      <c r="C103" s="5">
        <v>0</v>
      </c>
      <c r="D103" s="5">
        <v>0</v>
      </c>
      <c r="E103" s="5">
        <v>0</v>
      </c>
      <c r="F103" s="13">
        <v>310</v>
      </c>
      <c r="G103" s="5">
        <v>1.0836236933797907</v>
      </c>
      <c r="H103" s="5">
        <v>0.66775244299674263</v>
      </c>
      <c r="I103" s="5">
        <v>1.174785100286533</v>
      </c>
      <c r="J103" s="5">
        <v>0</v>
      </c>
      <c r="K103" s="9">
        <v>0</v>
      </c>
      <c r="L103" s="5">
        <v>1</v>
      </c>
      <c r="M103" s="9">
        <v>0</v>
      </c>
      <c r="N103" s="5">
        <v>80</v>
      </c>
      <c r="O103" s="5">
        <v>80</v>
      </c>
      <c r="P103" s="8">
        <v>190</v>
      </c>
      <c r="Q103" s="5">
        <v>80</v>
      </c>
      <c r="R103" s="5">
        <v>80</v>
      </c>
      <c r="S103" s="5">
        <v>58.288688659667969</v>
      </c>
    </row>
    <row r="104" spans="1:19" x14ac:dyDescent="0.25">
      <c r="A104" s="3">
        <f t="shared" si="1"/>
        <v>42555</v>
      </c>
      <c r="B104" s="5">
        <v>1.2949340735600277</v>
      </c>
      <c r="C104" s="5">
        <v>0</v>
      </c>
      <c r="D104" s="5">
        <v>0</v>
      </c>
      <c r="E104" s="5">
        <v>0</v>
      </c>
      <c r="F104" s="13">
        <v>310</v>
      </c>
      <c r="G104" s="5">
        <v>1.0836236933797907</v>
      </c>
      <c r="H104" s="5">
        <v>0.66775244299674263</v>
      </c>
      <c r="I104" s="5">
        <v>1.174785100286533</v>
      </c>
      <c r="J104" s="5">
        <v>0</v>
      </c>
      <c r="K104" s="9">
        <v>0</v>
      </c>
      <c r="L104" s="5">
        <v>1</v>
      </c>
      <c r="M104" s="9">
        <v>0</v>
      </c>
      <c r="N104" s="5">
        <v>80</v>
      </c>
      <c r="O104" s="5">
        <v>80</v>
      </c>
      <c r="P104" s="5">
        <v>80</v>
      </c>
      <c r="Q104" s="8">
        <v>30</v>
      </c>
      <c r="R104" s="5">
        <v>80</v>
      </c>
      <c r="S104" s="5">
        <v>85.734504699707031</v>
      </c>
    </row>
    <row r="105" spans="1:19" x14ac:dyDescent="0.25">
      <c r="A105" s="3">
        <f t="shared" si="1"/>
        <v>42556</v>
      </c>
      <c r="B105" s="5">
        <v>1.2949340735600277</v>
      </c>
      <c r="C105" s="5">
        <v>0</v>
      </c>
      <c r="D105" s="5">
        <v>0</v>
      </c>
      <c r="E105" s="5">
        <v>0</v>
      </c>
      <c r="F105" s="13">
        <v>310</v>
      </c>
      <c r="G105" s="5">
        <v>1.0836236933797907</v>
      </c>
      <c r="H105" s="5">
        <v>0.66775244299674263</v>
      </c>
      <c r="I105" s="5">
        <v>1.174785100286533</v>
      </c>
      <c r="J105" s="5">
        <v>0</v>
      </c>
      <c r="K105" s="9">
        <v>0</v>
      </c>
      <c r="L105" s="5">
        <v>1</v>
      </c>
      <c r="M105" s="9">
        <v>0</v>
      </c>
      <c r="N105" s="5">
        <v>80</v>
      </c>
      <c r="O105" s="5">
        <v>80</v>
      </c>
      <c r="P105" s="5">
        <v>80</v>
      </c>
      <c r="Q105" s="8">
        <v>50</v>
      </c>
      <c r="R105" s="5">
        <v>80</v>
      </c>
      <c r="S105" s="5">
        <v>83.902786254882813</v>
      </c>
    </row>
    <row r="106" spans="1:19" x14ac:dyDescent="0.25">
      <c r="A106" s="3">
        <f t="shared" si="1"/>
        <v>42557</v>
      </c>
      <c r="B106" s="5">
        <v>1.2949340735600277</v>
      </c>
      <c r="C106" s="5">
        <v>0</v>
      </c>
      <c r="D106" s="5">
        <v>0</v>
      </c>
      <c r="E106" s="5">
        <v>0</v>
      </c>
      <c r="F106" s="13">
        <v>310</v>
      </c>
      <c r="G106" s="5">
        <v>1.0836236933797907</v>
      </c>
      <c r="H106" s="5">
        <v>0.66775244299674263</v>
      </c>
      <c r="I106" s="5">
        <v>1.174785100286533</v>
      </c>
      <c r="J106" s="5">
        <v>0</v>
      </c>
      <c r="K106" s="9">
        <v>0</v>
      </c>
      <c r="L106" s="5">
        <v>1</v>
      </c>
      <c r="M106" s="9">
        <v>0</v>
      </c>
      <c r="N106" s="5">
        <v>80</v>
      </c>
      <c r="O106" s="5">
        <v>80</v>
      </c>
      <c r="P106" s="5">
        <v>80</v>
      </c>
      <c r="Q106" s="8">
        <v>70</v>
      </c>
      <c r="R106" s="5">
        <v>80</v>
      </c>
      <c r="S106" s="5">
        <v>82.050971984863281</v>
      </c>
    </row>
    <row r="107" spans="1:19" x14ac:dyDescent="0.25">
      <c r="A107" s="3">
        <f t="shared" si="1"/>
        <v>42558</v>
      </c>
      <c r="B107" s="5">
        <v>1.2949340735600277</v>
      </c>
      <c r="C107" s="5">
        <v>0</v>
      </c>
      <c r="D107" s="5">
        <v>0</v>
      </c>
      <c r="E107" s="5">
        <v>0</v>
      </c>
      <c r="F107" s="13">
        <v>310</v>
      </c>
      <c r="G107" s="5">
        <v>1.0836236933797907</v>
      </c>
      <c r="H107" s="5">
        <v>0.66775244299674263</v>
      </c>
      <c r="I107" s="5">
        <v>1.174785100286533</v>
      </c>
      <c r="J107" s="5">
        <v>0</v>
      </c>
      <c r="K107" s="9">
        <v>0</v>
      </c>
      <c r="L107" s="5">
        <v>1</v>
      </c>
      <c r="M107" s="9">
        <v>0</v>
      </c>
      <c r="N107" s="5">
        <v>80</v>
      </c>
      <c r="O107" s="5">
        <v>80</v>
      </c>
      <c r="P107" s="5">
        <v>80</v>
      </c>
      <c r="Q107" s="8">
        <v>90</v>
      </c>
      <c r="R107" s="5">
        <v>80</v>
      </c>
      <c r="S107" s="5">
        <v>80.209556579589844</v>
      </c>
    </row>
    <row r="108" spans="1:19" x14ac:dyDescent="0.25">
      <c r="A108" s="3">
        <f t="shared" si="1"/>
        <v>42559</v>
      </c>
      <c r="B108" s="5">
        <v>1.2949340735600277</v>
      </c>
      <c r="C108" s="5">
        <v>0</v>
      </c>
      <c r="D108" s="5">
        <v>0</v>
      </c>
      <c r="E108" s="5">
        <v>0</v>
      </c>
      <c r="F108" s="13">
        <v>310</v>
      </c>
      <c r="G108" s="5">
        <v>1.0836236933797907</v>
      </c>
      <c r="H108" s="5">
        <v>0.66775244299674263</v>
      </c>
      <c r="I108" s="5">
        <v>1.174785100286533</v>
      </c>
      <c r="J108" s="5">
        <v>0</v>
      </c>
      <c r="K108" s="9">
        <v>0</v>
      </c>
      <c r="L108" s="5">
        <v>1</v>
      </c>
      <c r="M108" s="9">
        <v>0</v>
      </c>
      <c r="N108" s="5">
        <v>80</v>
      </c>
      <c r="O108" s="5">
        <v>80</v>
      </c>
      <c r="P108" s="5">
        <v>80</v>
      </c>
      <c r="Q108" s="8">
        <v>110</v>
      </c>
      <c r="R108" s="5">
        <v>80</v>
      </c>
      <c r="S108" s="5">
        <v>78.425048828125</v>
      </c>
    </row>
    <row r="109" spans="1:19" x14ac:dyDescent="0.25">
      <c r="A109" s="3">
        <f t="shared" si="1"/>
        <v>42560</v>
      </c>
      <c r="B109" s="5">
        <v>1.2949340735600277</v>
      </c>
      <c r="C109" s="5">
        <v>0</v>
      </c>
      <c r="D109" s="5">
        <v>0</v>
      </c>
      <c r="E109" s="5">
        <v>0</v>
      </c>
      <c r="F109" s="13">
        <v>310</v>
      </c>
      <c r="G109" s="5">
        <v>1.0836236933797907</v>
      </c>
      <c r="H109" s="5">
        <v>0.66775244299674263</v>
      </c>
      <c r="I109" s="5">
        <v>1.174785100286533</v>
      </c>
      <c r="J109" s="5">
        <v>0</v>
      </c>
      <c r="K109" s="9">
        <v>0</v>
      </c>
      <c r="L109" s="5">
        <v>1</v>
      </c>
      <c r="M109" s="9">
        <v>0</v>
      </c>
      <c r="N109" s="5">
        <v>80</v>
      </c>
      <c r="O109" s="5">
        <v>80</v>
      </c>
      <c r="P109" s="5">
        <v>80</v>
      </c>
      <c r="Q109" s="8">
        <v>130</v>
      </c>
      <c r="R109" s="5">
        <v>80</v>
      </c>
      <c r="S109" s="5">
        <v>76.727272033691406</v>
      </c>
    </row>
    <row r="110" spans="1:19" x14ac:dyDescent="0.25">
      <c r="A110" s="3">
        <f t="shared" si="1"/>
        <v>42561</v>
      </c>
      <c r="B110" s="5">
        <v>1.2949340735600277</v>
      </c>
      <c r="C110" s="5">
        <v>0</v>
      </c>
      <c r="D110" s="5">
        <v>0</v>
      </c>
      <c r="E110" s="5">
        <v>0</v>
      </c>
      <c r="F110" s="13">
        <v>310</v>
      </c>
      <c r="G110" s="5">
        <v>1.0836236933797907</v>
      </c>
      <c r="H110" s="5">
        <v>0.66775244299674263</v>
      </c>
      <c r="I110" s="5">
        <v>1.174785100286533</v>
      </c>
      <c r="J110" s="5">
        <v>0</v>
      </c>
      <c r="K110" s="9">
        <v>0</v>
      </c>
      <c r="L110" s="5">
        <v>1</v>
      </c>
      <c r="M110" s="9">
        <v>0</v>
      </c>
      <c r="N110" s="5">
        <v>80</v>
      </c>
      <c r="O110" s="5">
        <v>80</v>
      </c>
      <c r="P110" s="5">
        <v>80</v>
      </c>
      <c r="Q110" s="8">
        <v>150</v>
      </c>
      <c r="R110" s="5">
        <v>80</v>
      </c>
      <c r="S110" s="5">
        <v>75.157447814941406</v>
      </c>
    </row>
    <row r="111" spans="1:19" x14ac:dyDescent="0.25">
      <c r="A111" s="3">
        <f t="shared" si="1"/>
        <v>42562</v>
      </c>
      <c r="B111" s="5">
        <v>1.2949340735600277</v>
      </c>
      <c r="C111" s="5">
        <v>0</v>
      </c>
      <c r="D111" s="5">
        <v>0</v>
      </c>
      <c r="E111" s="5">
        <v>0</v>
      </c>
      <c r="F111" s="13">
        <v>310</v>
      </c>
      <c r="G111" s="5">
        <v>1.0836236933797907</v>
      </c>
      <c r="H111" s="5">
        <v>0.66775244299674263</v>
      </c>
      <c r="I111" s="5">
        <v>1.174785100286533</v>
      </c>
      <c r="J111" s="5">
        <v>0</v>
      </c>
      <c r="K111" s="9">
        <v>0</v>
      </c>
      <c r="L111" s="5">
        <v>1</v>
      </c>
      <c r="M111" s="9">
        <v>0</v>
      </c>
      <c r="N111" s="5">
        <v>80</v>
      </c>
      <c r="O111" s="5">
        <v>80</v>
      </c>
      <c r="P111" s="5">
        <v>80</v>
      </c>
      <c r="Q111" s="8">
        <v>170</v>
      </c>
      <c r="R111" s="5">
        <v>80</v>
      </c>
      <c r="S111" s="5">
        <v>73.7425537109375</v>
      </c>
    </row>
    <row r="112" spans="1:19" x14ac:dyDescent="0.25">
      <c r="A112" s="3">
        <f t="shared" si="1"/>
        <v>42563</v>
      </c>
      <c r="B112" s="5">
        <v>1.2949340735600277</v>
      </c>
      <c r="C112" s="5">
        <v>0</v>
      </c>
      <c r="D112" s="5">
        <v>0</v>
      </c>
      <c r="E112" s="5">
        <v>0</v>
      </c>
      <c r="F112" s="13">
        <v>310</v>
      </c>
      <c r="G112" s="5">
        <v>1.0836236933797907</v>
      </c>
      <c r="H112" s="5">
        <v>0.66775244299674263</v>
      </c>
      <c r="I112" s="5">
        <v>1.174785100286533</v>
      </c>
      <c r="J112" s="5">
        <v>0</v>
      </c>
      <c r="K112" s="9">
        <v>0</v>
      </c>
      <c r="L112" s="5">
        <v>1</v>
      </c>
      <c r="M112" s="9">
        <v>0</v>
      </c>
      <c r="N112" s="5">
        <v>80</v>
      </c>
      <c r="O112" s="5">
        <v>80</v>
      </c>
      <c r="P112" s="5">
        <v>80</v>
      </c>
      <c r="Q112" s="8">
        <v>190</v>
      </c>
      <c r="R112" s="5">
        <v>80</v>
      </c>
      <c r="S112" s="5">
        <v>72.500984191894531</v>
      </c>
    </row>
    <row r="113" spans="1:19" x14ac:dyDescent="0.25">
      <c r="A113" s="3">
        <f t="shared" si="1"/>
        <v>42564</v>
      </c>
      <c r="B113" s="5">
        <v>1.2949340735600277</v>
      </c>
      <c r="C113" s="5">
        <v>0</v>
      </c>
      <c r="D113" s="5">
        <v>0</v>
      </c>
      <c r="E113" s="5">
        <v>0</v>
      </c>
      <c r="F113" s="13">
        <v>310</v>
      </c>
      <c r="G113" s="5">
        <v>1.0836236933797907</v>
      </c>
      <c r="H113" s="5">
        <v>0.66775244299674263</v>
      </c>
      <c r="I113" s="5">
        <v>1.174785100286533</v>
      </c>
      <c r="J113" s="5">
        <v>0</v>
      </c>
      <c r="K113" s="9">
        <v>0</v>
      </c>
      <c r="L113" s="5">
        <v>1</v>
      </c>
      <c r="M113" s="9">
        <v>0</v>
      </c>
      <c r="N113" s="5">
        <v>80</v>
      </c>
      <c r="O113" s="5">
        <v>80</v>
      </c>
      <c r="P113" s="5">
        <v>80</v>
      </c>
      <c r="Q113" s="5">
        <v>80</v>
      </c>
      <c r="R113" s="8">
        <v>30</v>
      </c>
      <c r="S113" s="5">
        <v>80.706832885742188</v>
      </c>
    </row>
    <row r="114" spans="1:19" x14ac:dyDescent="0.25">
      <c r="A114" s="3">
        <f t="shared" si="1"/>
        <v>42565</v>
      </c>
      <c r="B114" s="5">
        <v>1.2949340735600277</v>
      </c>
      <c r="C114" s="5">
        <v>0</v>
      </c>
      <c r="D114" s="5">
        <v>0</v>
      </c>
      <c r="E114" s="5">
        <v>0</v>
      </c>
      <c r="F114" s="13">
        <v>310</v>
      </c>
      <c r="G114" s="5">
        <v>1.0836236933797907</v>
      </c>
      <c r="H114" s="5">
        <v>0.66775244299674263</v>
      </c>
      <c r="I114" s="5">
        <v>1.174785100286533</v>
      </c>
      <c r="J114" s="5">
        <v>0</v>
      </c>
      <c r="K114" s="9">
        <v>0</v>
      </c>
      <c r="L114" s="5">
        <v>1</v>
      </c>
      <c r="M114" s="9">
        <v>0</v>
      </c>
      <c r="N114" s="5">
        <v>80</v>
      </c>
      <c r="O114" s="5">
        <v>80</v>
      </c>
      <c r="P114" s="5">
        <v>80</v>
      </c>
      <c r="Q114" s="5">
        <v>80</v>
      </c>
      <c r="R114" s="8">
        <v>50</v>
      </c>
      <c r="S114" s="5">
        <v>81.15081787109375</v>
      </c>
    </row>
    <row r="115" spans="1:19" x14ac:dyDescent="0.25">
      <c r="A115" s="3">
        <f t="shared" si="1"/>
        <v>42566</v>
      </c>
      <c r="B115" s="5">
        <v>1.2949340735600277</v>
      </c>
      <c r="C115" s="5">
        <v>0</v>
      </c>
      <c r="D115" s="5">
        <v>0</v>
      </c>
      <c r="E115" s="5">
        <v>0</v>
      </c>
      <c r="F115" s="13">
        <v>310</v>
      </c>
      <c r="G115" s="5">
        <v>1.0836236933797907</v>
      </c>
      <c r="H115" s="5">
        <v>0.66775244299674263</v>
      </c>
      <c r="I115" s="5">
        <v>1.174785100286533</v>
      </c>
      <c r="J115" s="5">
        <v>0</v>
      </c>
      <c r="K115" s="9">
        <v>0</v>
      </c>
      <c r="L115" s="5">
        <v>1</v>
      </c>
      <c r="M115" s="9">
        <v>0</v>
      </c>
      <c r="N115" s="5">
        <v>80</v>
      </c>
      <c r="O115" s="5">
        <v>80</v>
      </c>
      <c r="P115" s="5">
        <v>80</v>
      </c>
      <c r="Q115" s="5">
        <v>80</v>
      </c>
      <c r="R115" s="8">
        <v>70</v>
      </c>
      <c r="S115" s="5">
        <v>81.228172302246094</v>
      </c>
    </row>
    <row r="116" spans="1:19" x14ac:dyDescent="0.25">
      <c r="A116" s="3">
        <f t="shared" si="1"/>
        <v>42567</v>
      </c>
      <c r="B116" s="5">
        <v>1.2949340735600277</v>
      </c>
      <c r="C116" s="5">
        <v>0</v>
      </c>
      <c r="D116" s="5">
        <v>0</v>
      </c>
      <c r="E116" s="5">
        <v>0</v>
      </c>
      <c r="F116" s="13">
        <v>310</v>
      </c>
      <c r="G116" s="5">
        <v>1.0836236933797907</v>
      </c>
      <c r="H116" s="5">
        <v>0.66775244299674263</v>
      </c>
      <c r="I116" s="5">
        <v>1.174785100286533</v>
      </c>
      <c r="J116" s="5">
        <v>0</v>
      </c>
      <c r="K116" s="9">
        <v>0</v>
      </c>
      <c r="L116" s="5">
        <v>1</v>
      </c>
      <c r="M116" s="9">
        <v>0</v>
      </c>
      <c r="N116" s="5">
        <v>80</v>
      </c>
      <c r="O116" s="5">
        <v>80</v>
      </c>
      <c r="P116" s="5">
        <v>80</v>
      </c>
      <c r="Q116" s="5">
        <v>80</v>
      </c>
      <c r="R116" s="8">
        <v>90</v>
      </c>
      <c r="S116" s="5">
        <v>80.925827026367188</v>
      </c>
    </row>
    <row r="117" spans="1:19" x14ac:dyDescent="0.25">
      <c r="A117" s="3">
        <f t="shared" si="1"/>
        <v>42568</v>
      </c>
      <c r="B117" s="5">
        <v>1.2949340735600277</v>
      </c>
      <c r="C117" s="5">
        <v>0</v>
      </c>
      <c r="D117" s="5">
        <v>0</v>
      </c>
      <c r="E117" s="5">
        <v>0</v>
      </c>
      <c r="F117" s="13">
        <v>310</v>
      </c>
      <c r="G117" s="5">
        <v>1.0836236933797907</v>
      </c>
      <c r="H117" s="5">
        <v>0.66775244299674263</v>
      </c>
      <c r="I117" s="5">
        <v>1.174785100286533</v>
      </c>
      <c r="J117" s="5">
        <v>0</v>
      </c>
      <c r="K117" s="9">
        <v>0</v>
      </c>
      <c r="L117" s="5">
        <v>1</v>
      </c>
      <c r="M117" s="9">
        <v>0</v>
      </c>
      <c r="N117" s="5">
        <v>80</v>
      </c>
      <c r="O117" s="5">
        <v>80</v>
      </c>
      <c r="P117" s="5">
        <v>80</v>
      </c>
      <c r="Q117" s="5">
        <v>80</v>
      </c>
      <c r="R117" s="8">
        <v>110</v>
      </c>
      <c r="S117" s="5">
        <v>80.234169006347656</v>
      </c>
    </row>
    <row r="118" spans="1:19" x14ac:dyDescent="0.25">
      <c r="A118" s="3">
        <f t="shared" si="1"/>
        <v>42569</v>
      </c>
      <c r="B118" s="5">
        <v>1.2949340735600277</v>
      </c>
      <c r="C118" s="5">
        <v>0</v>
      </c>
      <c r="D118" s="5">
        <v>0</v>
      </c>
      <c r="E118" s="5">
        <v>0</v>
      </c>
      <c r="F118" s="13">
        <v>310</v>
      </c>
      <c r="G118" s="5">
        <v>1.0836236933797907</v>
      </c>
      <c r="H118" s="5">
        <v>0.66775244299674263</v>
      </c>
      <c r="I118" s="5">
        <v>1.174785100286533</v>
      </c>
      <c r="J118" s="5">
        <v>0</v>
      </c>
      <c r="K118" s="9">
        <v>0</v>
      </c>
      <c r="L118" s="5">
        <v>1</v>
      </c>
      <c r="M118" s="9">
        <v>0</v>
      </c>
      <c r="N118" s="5">
        <v>80</v>
      </c>
      <c r="O118" s="5">
        <v>80</v>
      </c>
      <c r="P118" s="5">
        <v>80</v>
      </c>
      <c r="Q118" s="5">
        <v>80</v>
      </c>
      <c r="R118" s="8">
        <v>130</v>
      </c>
      <c r="S118" s="5">
        <v>79.174644470214844</v>
      </c>
    </row>
    <row r="119" spans="1:19" x14ac:dyDescent="0.25">
      <c r="A119" s="3">
        <f t="shared" si="1"/>
        <v>42570</v>
      </c>
      <c r="B119" s="5">
        <v>1.2949340735600277</v>
      </c>
      <c r="C119" s="5">
        <v>0</v>
      </c>
      <c r="D119" s="5">
        <v>0</v>
      </c>
      <c r="E119" s="5">
        <v>0</v>
      </c>
      <c r="F119" s="13">
        <v>310</v>
      </c>
      <c r="G119" s="5">
        <v>1.0836236933797907</v>
      </c>
      <c r="H119" s="5">
        <v>0.66775244299674263</v>
      </c>
      <c r="I119" s="5">
        <v>1.174785100286533</v>
      </c>
      <c r="J119" s="5">
        <v>0</v>
      </c>
      <c r="K119" s="9">
        <v>0</v>
      </c>
      <c r="L119" s="5">
        <v>1</v>
      </c>
      <c r="M119" s="9">
        <v>0</v>
      </c>
      <c r="N119" s="5">
        <v>80</v>
      </c>
      <c r="O119" s="5">
        <v>80</v>
      </c>
      <c r="P119" s="5">
        <v>80</v>
      </c>
      <c r="Q119" s="5">
        <v>80</v>
      </c>
      <c r="R119" s="8">
        <v>150</v>
      </c>
      <c r="S119" s="5">
        <v>77.782302856445313</v>
      </c>
    </row>
    <row r="120" spans="1:19" x14ac:dyDescent="0.25">
      <c r="A120" s="3">
        <f t="shared" si="1"/>
        <v>42571</v>
      </c>
      <c r="B120" s="5">
        <v>1.2949340735600277</v>
      </c>
      <c r="C120" s="5">
        <v>0</v>
      </c>
      <c r="D120" s="5">
        <v>0</v>
      </c>
      <c r="E120" s="5">
        <v>0</v>
      </c>
      <c r="F120" s="13">
        <v>310</v>
      </c>
      <c r="G120" s="5">
        <v>1.0836236933797907</v>
      </c>
      <c r="H120" s="5">
        <v>0.66775244299674263</v>
      </c>
      <c r="I120" s="5">
        <v>1.174785100286533</v>
      </c>
      <c r="J120" s="5">
        <v>0</v>
      </c>
      <c r="K120" s="9">
        <v>0</v>
      </c>
      <c r="L120" s="5">
        <v>1</v>
      </c>
      <c r="M120" s="9">
        <v>0</v>
      </c>
      <c r="N120" s="5">
        <v>80</v>
      </c>
      <c r="O120" s="5">
        <v>80</v>
      </c>
      <c r="P120" s="5">
        <v>80</v>
      </c>
      <c r="Q120" s="5">
        <v>80</v>
      </c>
      <c r="R120" s="8">
        <v>170</v>
      </c>
      <c r="S120" s="5">
        <v>76.102218627929688</v>
      </c>
    </row>
    <row r="121" spans="1:19" x14ac:dyDescent="0.25">
      <c r="A121" s="3">
        <f t="shared" si="1"/>
        <v>42572</v>
      </c>
      <c r="B121" s="5">
        <v>1.2949340735600277</v>
      </c>
      <c r="C121" s="5">
        <v>0</v>
      </c>
      <c r="D121" s="5">
        <v>0</v>
      </c>
      <c r="E121" s="5">
        <v>0</v>
      </c>
      <c r="F121" s="13">
        <v>310</v>
      </c>
      <c r="G121" s="5">
        <v>1.0836236933797907</v>
      </c>
      <c r="H121" s="5">
        <v>0.66775244299674263</v>
      </c>
      <c r="I121" s="5">
        <v>1.174785100286533</v>
      </c>
      <c r="J121" s="5">
        <v>0</v>
      </c>
      <c r="K121" s="9">
        <v>0</v>
      </c>
      <c r="L121" s="5">
        <v>1</v>
      </c>
      <c r="M121" s="9">
        <v>0</v>
      </c>
      <c r="N121" s="5">
        <v>80</v>
      </c>
      <c r="O121" s="5">
        <v>80</v>
      </c>
      <c r="P121" s="5">
        <v>80</v>
      </c>
      <c r="Q121" s="5">
        <v>80</v>
      </c>
      <c r="R121" s="8">
        <v>190</v>
      </c>
      <c r="S121" s="5">
        <v>74.2060546875</v>
      </c>
    </row>
    <row r="122" spans="1:19" x14ac:dyDescent="0.25">
      <c r="A122" s="3">
        <f>A121+7</f>
        <v>42579</v>
      </c>
      <c r="B122" s="5">
        <v>1.2949340735600277</v>
      </c>
      <c r="C122" s="5">
        <v>0</v>
      </c>
      <c r="D122" s="5">
        <v>0</v>
      </c>
      <c r="E122" s="8">
        <v>0</v>
      </c>
      <c r="F122" s="13">
        <v>310</v>
      </c>
      <c r="G122">
        <v>1.0836236933797907</v>
      </c>
      <c r="H122">
        <v>0.66775244299674263</v>
      </c>
      <c r="I122">
        <v>1.174785100286533</v>
      </c>
      <c r="J122" s="5">
        <v>0</v>
      </c>
      <c r="K122" s="5">
        <v>0</v>
      </c>
      <c r="L122" s="5">
        <v>1</v>
      </c>
      <c r="M122" s="5">
        <v>0</v>
      </c>
      <c r="N122" s="5">
        <v>80</v>
      </c>
      <c r="O122">
        <v>80</v>
      </c>
      <c r="P122">
        <v>80</v>
      </c>
      <c r="Q122">
        <v>80</v>
      </c>
      <c r="R122">
        <v>80</v>
      </c>
      <c r="S122" s="5">
        <v>81.125556945800781</v>
      </c>
    </row>
    <row r="123" spans="1:19" x14ac:dyDescent="0.25">
      <c r="A123" s="3">
        <f t="shared" ref="A123:A140" si="2">A122+7</f>
        <v>42586</v>
      </c>
      <c r="B123" s="5">
        <v>1.2949340735600277</v>
      </c>
      <c r="C123" s="5">
        <v>0</v>
      </c>
      <c r="D123" s="5">
        <v>0</v>
      </c>
      <c r="E123" s="9">
        <v>0</v>
      </c>
      <c r="F123" s="19">
        <v>110</v>
      </c>
      <c r="G123">
        <v>1.0836236933797907</v>
      </c>
      <c r="H123">
        <v>0.66775244299674263</v>
      </c>
      <c r="I123">
        <v>1.174785100286533</v>
      </c>
      <c r="J123" s="5">
        <v>0</v>
      </c>
      <c r="K123" s="5">
        <v>0</v>
      </c>
      <c r="L123" s="5">
        <v>1</v>
      </c>
      <c r="M123" s="5">
        <v>0</v>
      </c>
      <c r="N123" s="5">
        <v>80</v>
      </c>
      <c r="O123">
        <v>80</v>
      </c>
      <c r="P123">
        <v>80</v>
      </c>
      <c r="Q123">
        <v>80</v>
      </c>
      <c r="R123">
        <v>80</v>
      </c>
      <c r="S123" s="5">
        <v>73.3187255859375</v>
      </c>
    </row>
    <row r="124" spans="1:19" x14ac:dyDescent="0.25">
      <c r="A124" s="3">
        <f t="shared" si="2"/>
        <v>42593</v>
      </c>
      <c r="B124" s="5">
        <v>1.2949340735600277</v>
      </c>
      <c r="C124" s="5">
        <v>0</v>
      </c>
      <c r="D124" s="5">
        <v>0</v>
      </c>
      <c r="E124" s="9">
        <v>0</v>
      </c>
      <c r="F124" s="19">
        <v>140</v>
      </c>
      <c r="G124">
        <v>1.0836236933797907</v>
      </c>
      <c r="H124">
        <v>0.66775244299674263</v>
      </c>
      <c r="I124">
        <v>1.174785100286533</v>
      </c>
      <c r="J124" s="5">
        <v>0</v>
      </c>
      <c r="K124" s="5">
        <v>0</v>
      </c>
      <c r="L124" s="5">
        <v>1</v>
      </c>
      <c r="M124" s="5">
        <v>0</v>
      </c>
      <c r="N124" s="5">
        <v>80</v>
      </c>
      <c r="O124">
        <v>80</v>
      </c>
      <c r="P124">
        <v>80</v>
      </c>
      <c r="Q124">
        <v>80</v>
      </c>
      <c r="R124">
        <v>80</v>
      </c>
      <c r="S124" s="5">
        <v>74.739700317382813</v>
      </c>
    </row>
    <row r="125" spans="1:19" x14ac:dyDescent="0.25">
      <c r="A125" s="3">
        <f t="shared" si="2"/>
        <v>42600</v>
      </c>
      <c r="B125" s="5">
        <v>1.2949340735600277</v>
      </c>
      <c r="C125" s="5">
        <v>0</v>
      </c>
      <c r="D125" s="5">
        <v>0</v>
      </c>
      <c r="E125" s="9">
        <v>0</v>
      </c>
      <c r="F125" s="19">
        <v>170</v>
      </c>
      <c r="G125">
        <v>1.0836236933797907</v>
      </c>
      <c r="H125">
        <v>0.66775244299674263</v>
      </c>
      <c r="I125">
        <v>1.174785100286533</v>
      </c>
      <c r="J125" s="5">
        <v>0</v>
      </c>
      <c r="K125" s="5">
        <v>0</v>
      </c>
      <c r="L125" s="5">
        <v>1</v>
      </c>
      <c r="M125" s="5">
        <v>0</v>
      </c>
      <c r="N125" s="5">
        <v>80</v>
      </c>
      <c r="O125">
        <v>80</v>
      </c>
      <c r="P125">
        <v>80</v>
      </c>
      <c r="Q125">
        <v>80</v>
      </c>
      <c r="R125">
        <v>80</v>
      </c>
      <c r="S125" s="5">
        <v>76.115768432617188</v>
      </c>
    </row>
    <row r="126" spans="1:19" x14ac:dyDescent="0.25">
      <c r="A126" s="3">
        <f t="shared" si="2"/>
        <v>42607</v>
      </c>
      <c r="B126" s="5">
        <v>1.2949340735600277</v>
      </c>
      <c r="C126" s="5">
        <v>0</v>
      </c>
      <c r="D126" s="5">
        <v>0</v>
      </c>
      <c r="E126" s="9">
        <v>0</v>
      </c>
      <c r="F126" s="19">
        <v>200</v>
      </c>
      <c r="G126">
        <v>1.0836236933797907</v>
      </c>
      <c r="H126">
        <v>0.66775244299674263</v>
      </c>
      <c r="I126">
        <v>1.174785100286533</v>
      </c>
      <c r="J126" s="5">
        <v>0</v>
      </c>
      <c r="K126" s="5">
        <v>0</v>
      </c>
      <c r="L126" s="5">
        <v>1</v>
      </c>
      <c r="M126" s="5">
        <v>0</v>
      </c>
      <c r="N126" s="5">
        <v>80</v>
      </c>
      <c r="O126">
        <v>80</v>
      </c>
      <c r="P126">
        <v>80</v>
      </c>
      <c r="Q126">
        <v>80</v>
      </c>
      <c r="R126">
        <v>80</v>
      </c>
      <c r="S126" s="5">
        <v>77.415397644042969</v>
      </c>
    </row>
    <row r="127" spans="1:19" x14ac:dyDescent="0.25">
      <c r="A127" s="3">
        <f t="shared" si="2"/>
        <v>42614</v>
      </c>
      <c r="B127" s="5">
        <v>1.2949340735600277</v>
      </c>
      <c r="C127" s="5">
        <v>0</v>
      </c>
      <c r="D127" s="5">
        <v>0</v>
      </c>
      <c r="E127" s="9">
        <v>0</v>
      </c>
      <c r="F127" s="19">
        <v>230</v>
      </c>
      <c r="G127">
        <v>1.0836236933797907</v>
      </c>
      <c r="H127">
        <v>0.66775244299674263</v>
      </c>
      <c r="I127">
        <v>1.174785100286533</v>
      </c>
      <c r="J127" s="5">
        <v>0</v>
      </c>
      <c r="K127" s="5">
        <v>0</v>
      </c>
      <c r="L127" s="5">
        <v>1</v>
      </c>
      <c r="M127" s="5">
        <v>0</v>
      </c>
      <c r="N127" s="5">
        <v>80</v>
      </c>
      <c r="O127">
        <v>80</v>
      </c>
      <c r="P127">
        <v>80</v>
      </c>
      <c r="Q127">
        <v>80</v>
      </c>
      <c r="R127">
        <v>80</v>
      </c>
      <c r="S127" s="5">
        <v>78.610694885253906</v>
      </c>
    </row>
    <row r="128" spans="1:19" x14ac:dyDescent="0.25">
      <c r="A128" s="3">
        <f t="shared" si="2"/>
        <v>42621</v>
      </c>
      <c r="B128" s="5">
        <v>1.2949340735600277</v>
      </c>
      <c r="C128" s="5">
        <v>0</v>
      </c>
      <c r="D128" s="5">
        <v>0</v>
      </c>
      <c r="E128" s="9">
        <v>0</v>
      </c>
      <c r="F128" s="19">
        <v>260</v>
      </c>
      <c r="G128">
        <v>1.0836236933797907</v>
      </c>
      <c r="H128">
        <v>0.66775244299674263</v>
      </c>
      <c r="I128">
        <v>1.174785100286533</v>
      </c>
      <c r="J128" s="5">
        <v>0</v>
      </c>
      <c r="K128" s="5">
        <v>0</v>
      </c>
      <c r="L128" s="5">
        <v>1</v>
      </c>
      <c r="M128" s="5">
        <v>0</v>
      </c>
      <c r="N128" s="5">
        <v>80</v>
      </c>
      <c r="O128">
        <v>80</v>
      </c>
      <c r="P128">
        <v>80</v>
      </c>
      <c r="Q128">
        <v>80</v>
      </c>
      <c r="R128">
        <v>80</v>
      </c>
      <c r="S128" s="5">
        <v>79.679542541503906</v>
      </c>
    </row>
    <row r="129" spans="1:19" x14ac:dyDescent="0.25">
      <c r="A129" s="3">
        <f t="shared" si="2"/>
        <v>42628</v>
      </c>
      <c r="B129" s="5">
        <v>1.2949340735600277</v>
      </c>
      <c r="C129" s="5">
        <v>0</v>
      </c>
      <c r="D129" s="5">
        <v>0</v>
      </c>
      <c r="E129" s="9">
        <v>0</v>
      </c>
      <c r="F129" s="19">
        <v>290</v>
      </c>
      <c r="G129">
        <v>1.0836236933797907</v>
      </c>
      <c r="H129">
        <v>0.66775244299674263</v>
      </c>
      <c r="I129">
        <v>1.174785100286533</v>
      </c>
      <c r="J129" s="5">
        <v>0</v>
      </c>
      <c r="K129" s="5">
        <v>0</v>
      </c>
      <c r="L129" s="5">
        <v>1</v>
      </c>
      <c r="M129" s="5">
        <v>0</v>
      </c>
      <c r="N129" s="5">
        <v>80</v>
      </c>
      <c r="O129">
        <v>80</v>
      </c>
      <c r="P129">
        <v>80</v>
      </c>
      <c r="Q129">
        <v>80</v>
      </c>
      <c r="R129">
        <v>80</v>
      </c>
      <c r="S129" s="5">
        <v>80.605079650878906</v>
      </c>
    </row>
    <row r="130" spans="1:19" x14ac:dyDescent="0.25">
      <c r="A130" s="3">
        <f t="shared" si="2"/>
        <v>42635</v>
      </c>
      <c r="B130" s="5">
        <v>1.2949340735600277</v>
      </c>
      <c r="C130" s="5">
        <v>0</v>
      </c>
      <c r="D130" s="5">
        <v>0</v>
      </c>
      <c r="E130" s="9">
        <v>0</v>
      </c>
      <c r="F130" s="19">
        <v>320</v>
      </c>
      <c r="G130">
        <v>1.0836236933797907</v>
      </c>
      <c r="H130">
        <v>0.66775244299674263</v>
      </c>
      <c r="I130">
        <v>1.174785100286533</v>
      </c>
      <c r="J130" s="5">
        <v>0</v>
      </c>
      <c r="K130" s="5">
        <v>0</v>
      </c>
      <c r="L130" s="5">
        <v>1</v>
      </c>
      <c r="M130" s="5">
        <v>0</v>
      </c>
      <c r="N130" s="5">
        <v>80</v>
      </c>
      <c r="O130">
        <v>80</v>
      </c>
      <c r="P130">
        <v>80</v>
      </c>
      <c r="Q130">
        <v>80</v>
      </c>
      <c r="R130">
        <v>80</v>
      </c>
      <c r="S130" s="5">
        <v>81.358009338378906</v>
      </c>
    </row>
    <row r="131" spans="1:19" x14ac:dyDescent="0.25">
      <c r="A131" s="3">
        <f t="shared" si="2"/>
        <v>42642</v>
      </c>
      <c r="B131" s="5">
        <v>1.2949340735600277</v>
      </c>
      <c r="C131" s="5">
        <v>0</v>
      </c>
      <c r="D131" s="5">
        <v>0</v>
      </c>
      <c r="E131" s="9">
        <v>0</v>
      </c>
      <c r="F131" s="19">
        <v>350</v>
      </c>
      <c r="G131">
        <v>1.0836236933797907</v>
      </c>
      <c r="H131">
        <v>0.66775244299674263</v>
      </c>
      <c r="I131">
        <v>1.174785100286533</v>
      </c>
      <c r="J131" s="5">
        <v>0</v>
      </c>
      <c r="K131" s="5">
        <v>0</v>
      </c>
      <c r="L131" s="5">
        <v>1</v>
      </c>
      <c r="M131" s="5">
        <v>0</v>
      </c>
      <c r="N131" s="5">
        <v>80</v>
      </c>
      <c r="O131">
        <v>80</v>
      </c>
      <c r="P131">
        <v>80</v>
      </c>
      <c r="Q131">
        <v>80</v>
      </c>
      <c r="R131">
        <v>80</v>
      </c>
      <c r="S131" s="5">
        <v>81.934135437011719</v>
      </c>
    </row>
    <row r="132" spans="1:19" x14ac:dyDescent="0.25">
      <c r="A132" s="3">
        <f t="shared" si="2"/>
        <v>42649</v>
      </c>
      <c r="B132" s="5">
        <v>1.2949340735600277</v>
      </c>
      <c r="C132" s="5">
        <v>0</v>
      </c>
      <c r="D132" s="5">
        <v>0</v>
      </c>
      <c r="E132" s="9">
        <v>0</v>
      </c>
      <c r="F132" s="19">
        <v>380</v>
      </c>
      <c r="G132">
        <v>1.0836236933797907</v>
      </c>
      <c r="H132">
        <v>0.66775244299674263</v>
      </c>
      <c r="I132">
        <v>1.174785100286533</v>
      </c>
      <c r="J132" s="5">
        <v>0</v>
      </c>
      <c r="K132" s="5">
        <v>0</v>
      </c>
      <c r="L132" s="5">
        <v>1</v>
      </c>
      <c r="M132" s="5">
        <v>0</v>
      </c>
      <c r="N132" s="5">
        <v>80</v>
      </c>
      <c r="O132">
        <v>80</v>
      </c>
      <c r="P132">
        <v>80</v>
      </c>
      <c r="Q132">
        <v>80</v>
      </c>
      <c r="R132">
        <v>80</v>
      </c>
      <c r="S132" s="5">
        <v>82.340141296386719</v>
      </c>
    </row>
    <row r="133" spans="1:19" x14ac:dyDescent="0.25">
      <c r="A133" s="3">
        <f t="shared" si="2"/>
        <v>42656</v>
      </c>
      <c r="B133" s="5">
        <v>1.2949340735600277</v>
      </c>
      <c r="C133" s="5">
        <v>0</v>
      </c>
      <c r="D133" s="5">
        <v>0</v>
      </c>
      <c r="E133" s="9">
        <v>0</v>
      </c>
      <c r="F133" s="19">
        <v>410</v>
      </c>
      <c r="G133">
        <v>1.0836236933797907</v>
      </c>
      <c r="H133">
        <v>0.66775244299674263</v>
      </c>
      <c r="I133">
        <v>1.174785100286533</v>
      </c>
      <c r="J133" s="5">
        <v>0</v>
      </c>
      <c r="K133" s="5">
        <v>0</v>
      </c>
      <c r="L133" s="5">
        <v>1</v>
      </c>
      <c r="M133" s="5">
        <v>0</v>
      </c>
      <c r="N133" s="5">
        <v>80</v>
      </c>
      <c r="O133">
        <v>80</v>
      </c>
      <c r="P133">
        <v>80</v>
      </c>
      <c r="Q133">
        <v>80</v>
      </c>
      <c r="R133">
        <v>80</v>
      </c>
      <c r="S133" s="5">
        <v>82.583335876464844</v>
      </c>
    </row>
    <row r="134" spans="1:19" x14ac:dyDescent="0.25">
      <c r="A134" s="3">
        <f t="shared" si="2"/>
        <v>42663</v>
      </c>
      <c r="B134" s="5">
        <v>1.2949340735600277</v>
      </c>
      <c r="C134" s="5">
        <v>0</v>
      </c>
      <c r="D134" s="5">
        <v>0</v>
      </c>
      <c r="E134" s="9">
        <v>0</v>
      </c>
      <c r="F134" s="19">
        <v>440</v>
      </c>
      <c r="G134">
        <v>1.0836236933797907</v>
      </c>
      <c r="H134">
        <v>0.66775244299674263</v>
      </c>
      <c r="I134">
        <v>1.174785100286533</v>
      </c>
      <c r="J134" s="5">
        <v>0</v>
      </c>
      <c r="K134" s="5">
        <v>0</v>
      </c>
      <c r="L134" s="5">
        <v>1</v>
      </c>
      <c r="M134" s="5">
        <v>0</v>
      </c>
      <c r="N134" s="5">
        <v>80</v>
      </c>
      <c r="O134">
        <v>80</v>
      </c>
      <c r="P134">
        <v>80</v>
      </c>
      <c r="Q134">
        <v>80</v>
      </c>
      <c r="R134">
        <v>80</v>
      </c>
      <c r="S134" s="5">
        <v>82.665786743164063</v>
      </c>
    </row>
    <row r="135" spans="1:19" x14ac:dyDescent="0.25">
      <c r="A135" s="3">
        <f t="shared" si="2"/>
        <v>42670</v>
      </c>
      <c r="B135" s="5">
        <v>1.2949340735600277</v>
      </c>
      <c r="C135" s="5">
        <v>0</v>
      </c>
      <c r="D135" s="5">
        <v>0</v>
      </c>
      <c r="E135" s="9">
        <v>0</v>
      </c>
      <c r="F135" s="19">
        <v>470</v>
      </c>
      <c r="G135">
        <v>1.0836236933797907</v>
      </c>
      <c r="H135">
        <v>0.66775244299674263</v>
      </c>
      <c r="I135">
        <v>1.174785100286533</v>
      </c>
      <c r="J135" s="5">
        <v>0</v>
      </c>
      <c r="K135" s="5">
        <v>0</v>
      </c>
      <c r="L135" s="5">
        <v>1</v>
      </c>
      <c r="M135" s="5">
        <v>0</v>
      </c>
      <c r="N135" s="5">
        <v>80</v>
      </c>
      <c r="O135">
        <v>80</v>
      </c>
      <c r="P135">
        <v>80</v>
      </c>
      <c r="Q135">
        <v>80</v>
      </c>
      <c r="R135">
        <v>80</v>
      </c>
      <c r="S135" s="5">
        <v>82.585762023925781</v>
      </c>
    </row>
    <row r="136" spans="1:19" x14ac:dyDescent="0.25">
      <c r="A136" s="3">
        <f t="shared" si="2"/>
        <v>42677</v>
      </c>
      <c r="B136" s="5">
        <v>1.2949340735600277</v>
      </c>
      <c r="C136" s="5">
        <v>0</v>
      </c>
      <c r="D136" s="5">
        <v>0</v>
      </c>
      <c r="E136" s="9">
        <v>0</v>
      </c>
      <c r="F136" s="19">
        <v>500</v>
      </c>
      <c r="G136">
        <v>1.0836236933797907</v>
      </c>
      <c r="H136">
        <v>0.66775244299674263</v>
      </c>
      <c r="I136">
        <v>1.174785100286533</v>
      </c>
      <c r="J136" s="5">
        <v>0</v>
      </c>
      <c r="K136" s="5">
        <v>0</v>
      </c>
      <c r="L136" s="5">
        <v>1</v>
      </c>
      <c r="M136" s="5">
        <v>0</v>
      </c>
      <c r="N136" s="5">
        <v>80</v>
      </c>
      <c r="O136">
        <v>80</v>
      </c>
      <c r="P136">
        <v>80</v>
      </c>
      <c r="Q136">
        <v>80</v>
      </c>
      <c r="R136">
        <v>80</v>
      </c>
      <c r="S136" s="5">
        <v>82.352584838867188</v>
      </c>
    </row>
    <row r="137" spans="1:19" x14ac:dyDescent="0.25">
      <c r="A137" s="3">
        <f t="shared" si="2"/>
        <v>42684</v>
      </c>
      <c r="B137" s="5">
        <v>1.2949340735600277</v>
      </c>
      <c r="C137" s="5">
        <v>0</v>
      </c>
      <c r="D137" s="5">
        <v>0</v>
      </c>
      <c r="E137" s="9">
        <v>0</v>
      </c>
      <c r="F137" s="19">
        <v>530</v>
      </c>
      <c r="G137">
        <v>1.0836236933797907</v>
      </c>
      <c r="H137">
        <v>0.66775244299674263</v>
      </c>
      <c r="I137">
        <v>1.174785100286533</v>
      </c>
      <c r="J137" s="5">
        <v>0</v>
      </c>
      <c r="K137" s="5">
        <v>0</v>
      </c>
      <c r="L137" s="5">
        <v>1</v>
      </c>
      <c r="M137" s="5">
        <v>0</v>
      </c>
      <c r="N137" s="5">
        <v>80</v>
      </c>
      <c r="O137">
        <v>80</v>
      </c>
      <c r="P137">
        <v>80</v>
      </c>
      <c r="Q137">
        <v>80</v>
      </c>
      <c r="R137">
        <v>80</v>
      </c>
      <c r="S137" s="5">
        <v>81.972564697265625</v>
      </c>
    </row>
    <row r="138" spans="1:19" x14ac:dyDescent="0.25">
      <c r="A138" s="3">
        <f t="shared" si="2"/>
        <v>42691</v>
      </c>
      <c r="B138" s="5">
        <v>1.2949340735600277</v>
      </c>
      <c r="C138" s="5">
        <v>0</v>
      </c>
      <c r="D138" s="5">
        <v>0</v>
      </c>
      <c r="E138" s="9">
        <v>0</v>
      </c>
      <c r="F138" s="19">
        <v>560</v>
      </c>
      <c r="G138">
        <v>1.0836236933797907</v>
      </c>
      <c r="H138">
        <v>0.66775244299674263</v>
      </c>
      <c r="I138">
        <v>1.174785100286533</v>
      </c>
      <c r="J138" s="5">
        <v>0</v>
      </c>
      <c r="K138" s="5">
        <v>0</v>
      </c>
      <c r="L138" s="5">
        <v>1</v>
      </c>
      <c r="M138" s="5">
        <v>0</v>
      </c>
      <c r="N138" s="5">
        <v>80</v>
      </c>
      <c r="O138">
        <v>80</v>
      </c>
      <c r="P138">
        <v>80</v>
      </c>
      <c r="Q138">
        <v>80</v>
      </c>
      <c r="R138">
        <v>80</v>
      </c>
      <c r="S138" s="5">
        <v>81.451385498046875</v>
      </c>
    </row>
    <row r="139" spans="1:19" x14ac:dyDescent="0.25">
      <c r="A139" s="3">
        <f t="shared" si="2"/>
        <v>42698</v>
      </c>
      <c r="B139" s="5">
        <v>1.2949340735600277</v>
      </c>
      <c r="C139" s="5">
        <v>0</v>
      </c>
      <c r="D139" s="5">
        <v>0</v>
      </c>
      <c r="E139" s="9">
        <v>0</v>
      </c>
      <c r="F139" s="19">
        <v>590</v>
      </c>
      <c r="G139">
        <v>1.0836236933797907</v>
      </c>
      <c r="H139">
        <v>0.66775244299674263</v>
      </c>
      <c r="I139">
        <v>1.174785100286533</v>
      </c>
      <c r="J139" s="5">
        <v>0</v>
      </c>
      <c r="K139" s="5">
        <v>0</v>
      </c>
      <c r="L139" s="5">
        <v>1</v>
      </c>
      <c r="M139" s="5">
        <v>0</v>
      </c>
      <c r="N139" s="5">
        <v>80</v>
      </c>
      <c r="O139">
        <v>80</v>
      </c>
      <c r="P139">
        <v>80</v>
      </c>
      <c r="Q139">
        <v>80</v>
      </c>
      <c r="R139">
        <v>80</v>
      </c>
      <c r="S139" s="5">
        <v>80.792655944824219</v>
      </c>
    </row>
    <row r="140" spans="1:19" x14ac:dyDescent="0.25">
      <c r="A140" s="3">
        <f t="shared" si="2"/>
        <v>42705</v>
      </c>
      <c r="B140" s="5">
        <v>1.2949340735600277</v>
      </c>
      <c r="C140" s="5">
        <v>0</v>
      </c>
      <c r="D140" s="5">
        <v>0</v>
      </c>
      <c r="E140" s="9">
        <v>0</v>
      </c>
      <c r="F140" s="19">
        <v>620</v>
      </c>
      <c r="G140">
        <v>1.0836236933797907</v>
      </c>
      <c r="H140">
        <v>0.66775244299674263</v>
      </c>
      <c r="I140">
        <v>1.174785100286533</v>
      </c>
      <c r="J140" s="5">
        <v>0</v>
      </c>
      <c r="K140" s="5">
        <v>0</v>
      </c>
      <c r="L140" s="5">
        <v>1</v>
      </c>
      <c r="M140" s="5">
        <v>0</v>
      </c>
      <c r="N140" s="5">
        <v>80</v>
      </c>
      <c r="O140">
        <v>80</v>
      </c>
      <c r="P140">
        <v>80</v>
      </c>
      <c r="Q140">
        <v>80</v>
      </c>
      <c r="R140">
        <v>80</v>
      </c>
      <c r="S140" s="5">
        <v>80.018226623535156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N1" workbookViewId="0">
      <selection activeCell="R23" sqref="R23"/>
    </sheetView>
  </sheetViews>
  <sheetFormatPr defaultRowHeight="15" x14ac:dyDescent="0.25"/>
  <cols>
    <col min="1" max="1" width="16.140625" bestFit="1" customWidth="1"/>
    <col min="2" max="2" width="16.140625" style="5" customWidth="1"/>
    <col min="3" max="3" width="14.140625" bestFit="1" customWidth="1"/>
    <col min="5" max="5" width="9.140625" style="5"/>
    <col min="6" max="6" width="17.42578125" bestFit="1" customWidth="1"/>
    <col min="7" max="7" width="17.42578125" style="5" customWidth="1"/>
    <col min="8" max="8" width="14.140625" bestFit="1" customWidth="1"/>
    <col min="9" max="9" width="17.28515625" customWidth="1"/>
    <col min="10" max="10" width="17.42578125" bestFit="1" customWidth="1"/>
    <col min="11" max="11" width="17.42578125" style="5" customWidth="1"/>
    <col min="12" max="12" width="24" bestFit="1" customWidth="1"/>
    <col min="14" max="14" width="19.28515625" bestFit="1" customWidth="1"/>
    <col min="15" max="15" width="19.28515625" style="5" customWidth="1"/>
    <col min="16" max="16" width="24" bestFit="1" customWidth="1"/>
    <col min="18" max="18" width="14.140625" bestFit="1" customWidth="1"/>
    <col min="19" max="19" width="14.140625" style="5" customWidth="1"/>
    <col min="20" max="20" width="14.140625" bestFit="1" customWidth="1"/>
  </cols>
  <sheetData>
    <row r="1" spans="1:20" ht="30" x14ac:dyDescent="0.25">
      <c r="A1" s="16" t="s">
        <v>23</v>
      </c>
      <c r="B1" s="16"/>
      <c r="C1" s="1" t="s">
        <v>11</v>
      </c>
      <c r="F1" s="16" t="s">
        <v>24</v>
      </c>
      <c r="G1" s="16"/>
      <c r="H1" s="1" t="s">
        <v>11</v>
      </c>
      <c r="J1" s="16" t="s">
        <v>25</v>
      </c>
      <c r="K1" s="16"/>
      <c r="L1" s="1" t="s">
        <v>11</v>
      </c>
      <c r="N1" s="16" t="s">
        <v>26</v>
      </c>
      <c r="O1" s="16"/>
      <c r="P1" s="1" t="s">
        <v>11</v>
      </c>
      <c r="R1" s="16" t="s">
        <v>32</v>
      </c>
      <c r="S1" s="16"/>
      <c r="T1" s="1" t="s">
        <v>11</v>
      </c>
    </row>
    <row r="2" spans="1:20" x14ac:dyDescent="0.25">
      <c r="A2" s="8">
        <v>0.5</v>
      </c>
      <c r="B2" s="8">
        <f>C2-AVERAGE(C$2:C$17)</f>
        <v>8.3964733481407166</v>
      </c>
      <c r="C2" s="5">
        <v>69.790382385253906</v>
      </c>
      <c r="F2" s="8">
        <v>0.5</v>
      </c>
      <c r="G2" s="8">
        <f>H2-AVERAGE($H$2:$H$17)</f>
        <v>16.127773523330688</v>
      </c>
      <c r="H2" s="5">
        <v>78.8294677734375</v>
      </c>
      <c r="J2" s="8">
        <v>0.5</v>
      </c>
      <c r="K2" s="8">
        <f>L2-(AVERAGE(L$2:L$17))</f>
        <v>9.001833438873291</v>
      </c>
      <c r="L2" s="5">
        <v>80.148078918457031</v>
      </c>
      <c r="N2" s="8">
        <v>0.5</v>
      </c>
      <c r="O2" s="8">
        <f>P2-AVERAGE(P$2:P$17)</f>
        <v>-30.373818397521966</v>
      </c>
      <c r="P2" s="5">
        <v>50.864017486572273</v>
      </c>
      <c r="R2" s="19">
        <v>110</v>
      </c>
      <c r="S2" s="19">
        <f>T2-AVERAGE(T$2:T$19)</f>
        <v>-6.7112464904785156</v>
      </c>
      <c r="T2" s="5">
        <v>73.3187255859375</v>
      </c>
    </row>
    <row r="3" spans="1:20" x14ac:dyDescent="0.25">
      <c r="A3" s="8">
        <f>A2+0.1</f>
        <v>0.6</v>
      </c>
      <c r="B3" s="8">
        <f t="shared" ref="B3:B17" si="0">C3-AVERAGE(C$2:C$17)</f>
        <v>9.8547863364219666</v>
      </c>
      <c r="C3" s="5">
        <v>71.248695373535156</v>
      </c>
      <c r="D3" s="5"/>
      <c r="F3" s="8">
        <f>F2+0.1</f>
        <v>0.6</v>
      </c>
      <c r="G3" s="8">
        <f t="shared" ref="G3:G17" si="1">H3-AVERAGE($H$2:$H$17)</f>
        <v>13.200496912002563</v>
      </c>
      <c r="H3" s="5">
        <v>75.902191162109375</v>
      </c>
      <c r="J3" s="8">
        <f>J2+0.1</f>
        <v>0.6</v>
      </c>
      <c r="K3" s="8">
        <f t="shared" ref="K3:K17" si="2">L3-(AVERAGE(L$2:L$17))</f>
        <v>8.0085015296936035</v>
      </c>
      <c r="L3" s="5">
        <v>79.154747009277344</v>
      </c>
      <c r="N3" s="8">
        <f>N2+0.1</f>
        <v>0.6</v>
      </c>
      <c r="O3" s="8">
        <f t="shared" ref="O3:O17" si="3">P3-AVERAGE(P$2:P$17)</f>
        <v>-25.918942451477051</v>
      </c>
      <c r="P3" s="5">
        <v>55.318893432617188</v>
      </c>
      <c r="R3" s="19">
        <v>140</v>
      </c>
      <c r="S3" s="19">
        <f t="shared" ref="S3:S19" si="4">T3-AVERAGE(T$2:T$19)</f>
        <v>-5.2902717590332031</v>
      </c>
      <c r="T3" s="5">
        <v>74.739700317382813</v>
      </c>
    </row>
    <row r="4" spans="1:20" x14ac:dyDescent="0.25">
      <c r="A4" s="8">
        <f t="shared" ref="A4:A16" si="5">A3+0.1</f>
        <v>0.7</v>
      </c>
      <c r="B4" s="8">
        <f t="shared" si="0"/>
        <v>11.729641377925873</v>
      </c>
      <c r="C4" s="5">
        <v>73.123550415039063</v>
      </c>
      <c r="D4" s="5"/>
      <c r="F4" s="8">
        <f t="shared" ref="F4:F17" si="6">F3+0.1</f>
        <v>0.7</v>
      </c>
      <c r="G4" s="8">
        <f t="shared" si="1"/>
        <v>9.3134348392486572</v>
      </c>
      <c r="H4" s="5">
        <v>72.015129089355469</v>
      </c>
      <c r="J4" s="8">
        <f t="shared" ref="J4:J17" si="7">J3+0.1</f>
        <v>0.7</v>
      </c>
      <c r="K4" s="8">
        <f t="shared" si="2"/>
        <v>7.448854923248291</v>
      </c>
      <c r="L4" s="5">
        <v>78.595100402832031</v>
      </c>
      <c r="N4" s="8">
        <f t="shared" ref="N4:N17" si="8">N3+0.1</f>
        <v>0.7</v>
      </c>
      <c r="O4" s="8">
        <f t="shared" si="3"/>
        <v>-21.161690711975098</v>
      </c>
      <c r="P4" s="5">
        <v>60.076145172119141</v>
      </c>
      <c r="R4" s="19">
        <v>170</v>
      </c>
      <c r="S4" s="19">
        <f t="shared" si="4"/>
        <v>-3.9142036437988281</v>
      </c>
      <c r="T4" s="5">
        <v>76.115768432617188</v>
      </c>
    </row>
    <row r="5" spans="1:20" x14ac:dyDescent="0.25">
      <c r="A5" s="8">
        <f t="shared" si="5"/>
        <v>0.79999999999999993</v>
      </c>
      <c r="B5" s="8">
        <f t="shared" si="0"/>
        <v>13.871982991695404</v>
      </c>
      <c r="C5" s="5">
        <v>75.265892028808594</v>
      </c>
      <c r="D5" s="5"/>
      <c r="F5" s="8">
        <f t="shared" si="6"/>
        <v>0.79999999999999993</v>
      </c>
      <c r="G5" s="8">
        <f t="shared" si="1"/>
        <v>4.846538782119751</v>
      </c>
      <c r="H5" s="5">
        <v>67.548233032226563</v>
      </c>
      <c r="J5" s="8">
        <f t="shared" si="7"/>
        <v>0.79999999999999993</v>
      </c>
      <c r="K5" s="8">
        <f t="shared" si="2"/>
        <v>7.1632943153381348</v>
      </c>
      <c r="L5" s="5">
        <v>78.309539794921875</v>
      </c>
      <c r="N5" s="8">
        <f t="shared" si="8"/>
        <v>0.79999999999999993</v>
      </c>
      <c r="O5" s="8">
        <f t="shared" si="3"/>
        <v>-16.187657356262207</v>
      </c>
      <c r="P5" s="5">
        <v>65.050178527832031</v>
      </c>
      <c r="R5" s="19">
        <v>200</v>
      </c>
      <c r="S5" s="19">
        <f t="shared" si="4"/>
        <v>-2.6145744323730469</v>
      </c>
      <c r="T5" s="5">
        <v>77.415397644042969</v>
      </c>
    </row>
    <row r="6" spans="1:20" x14ac:dyDescent="0.25">
      <c r="A6" s="8">
        <f t="shared" si="5"/>
        <v>0.89999999999999991</v>
      </c>
      <c r="B6" s="8">
        <f t="shared" si="0"/>
        <v>16.049641072750092</v>
      </c>
      <c r="C6" s="5">
        <v>77.443550109863281</v>
      </c>
      <c r="D6" s="5"/>
      <c r="F6" s="8">
        <f t="shared" si="6"/>
        <v>0.89999999999999991</v>
      </c>
      <c r="G6" s="8">
        <f t="shared" si="1"/>
        <v>0.86658501625061035</v>
      </c>
      <c r="H6" s="5">
        <v>63.568279266357422</v>
      </c>
      <c r="J6" s="8">
        <f t="shared" si="7"/>
        <v>0.89999999999999991</v>
      </c>
      <c r="K6" s="8">
        <f t="shared" si="2"/>
        <v>7.0043206214904785</v>
      </c>
      <c r="L6" s="5">
        <v>78.150566101074219</v>
      </c>
      <c r="N6" s="8">
        <f t="shared" si="8"/>
        <v>0.89999999999999991</v>
      </c>
      <c r="O6" s="8">
        <f t="shared" si="3"/>
        <v>-11.128384590148926</v>
      </c>
      <c r="P6" s="5">
        <v>70.109451293945313</v>
      </c>
      <c r="R6" s="19">
        <v>230</v>
      </c>
      <c r="S6" s="19">
        <f t="shared" si="4"/>
        <v>-1.4192771911621094</v>
      </c>
      <c r="T6" s="5">
        <v>78.610694885253906</v>
      </c>
    </row>
    <row r="7" spans="1:20" x14ac:dyDescent="0.25">
      <c r="A7" s="8">
        <f t="shared" si="5"/>
        <v>0.99999999999999989</v>
      </c>
      <c r="B7" s="8">
        <f t="shared" si="0"/>
        <v>17.977711141109467</v>
      </c>
      <c r="C7" s="5">
        <v>79.371620178222656</v>
      </c>
      <c r="D7" s="5"/>
      <c r="F7" s="8">
        <f t="shared" si="6"/>
        <v>0.99999999999999989</v>
      </c>
      <c r="G7" s="8">
        <f t="shared" si="1"/>
        <v>-2.1873815059661936</v>
      </c>
      <c r="H7" s="5">
        <v>60.514312744140618</v>
      </c>
      <c r="J7" s="8">
        <f t="shared" si="7"/>
        <v>0.99999999999999989</v>
      </c>
      <c r="K7" s="8">
        <f t="shared" si="2"/>
        <v>6.8007912635803223</v>
      </c>
      <c r="L7" s="5">
        <v>77.947036743164063</v>
      </c>
      <c r="N7" s="8">
        <f t="shared" si="8"/>
        <v>0.99999999999999989</v>
      </c>
      <c r="O7" s="8">
        <f t="shared" si="3"/>
        <v>-6.1475114822387695</v>
      </c>
      <c r="P7" s="5">
        <v>75.090324401855469</v>
      </c>
      <c r="R7" s="19">
        <v>260</v>
      </c>
      <c r="S7" s="19">
        <f t="shared" si="4"/>
        <v>-0.35042953491210938</v>
      </c>
      <c r="T7" s="5">
        <v>79.679542541503906</v>
      </c>
    </row>
    <row r="8" spans="1:20" x14ac:dyDescent="0.25">
      <c r="A8" s="8">
        <f t="shared" si="5"/>
        <v>1.0999999999999999</v>
      </c>
      <c r="B8" s="8">
        <f t="shared" si="0"/>
        <v>19.307148396968842</v>
      </c>
      <c r="C8" s="5">
        <v>80.701057434082031</v>
      </c>
      <c r="D8" s="5"/>
      <c r="F8" s="8">
        <f t="shared" si="6"/>
        <v>1.0999999999999999</v>
      </c>
      <c r="G8" s="8">
        <f t="shared" si="1"/>
        <v>-3.9700620174407888</v>
      </c>
      <c r="H8" s="5">
        <v>58.731632232666023</v>
      </c>
      <c r="J8" s="8">
        <f>J7+0.1</f>
        <v>1.0999999999999999</v>
      </c>
      <c r="K8" s="8">
        <f t="shared" si="2"/>
        <v>6.2450127601623535</v>
      </c>
      <c r="L8" s="5">
        <v>77.391258239746094</v>
      </c>
      <c r="N8" s="8">
        <f t="shared" si="8"/>
        <v>1.0999999999999999</v>
      </c>
      <c r="O8" s="8">
        <f t="shared" si="3"/>
        <v>-1.4149599075317383</v>
      </c>
      <c r="P8" s="5">
        <v>79.8228759765625</v>
      </c>
      <c r="R8" s="19">
        <v>290</v>
      </c>
      <c r="S8" s="19">
        <f t="shared" si="4"/>
        <v>0.57510757446289063</v>
      </c>
      <c r="T8" s="5">
        <v>80.605079650878906</v>
      </c>
    </row>
    <row r="9" spans="1:20" x14ac:dyDescent="0.25">
      <c r="A9" s="8">
        <f t="shared" si="5"/>
        <v>1.2</v>
      </c>
      <c r="B9" s="8">
        <f t="shared" si="0"/>
        <v>19.318928182125092</v>
      </c>
      <c r="C9" s="5">
        <v>80.712837219238281</v>
      </c>
      <c r="D9" s="5"/>
      <c r="F9" s="8">
        <f t="shared" si="6"/>
        <v>1.2</v>
      </c>
      <c r="G9" s="8">
        <f t="shared" si="1"/>
        <v>-4.6338155269622803</v>
      </c>
      <c r="H9" s="5">
        <v>58.067878723144531</v>
      </c>
      <c r="J9" s="8">
        <f t="shared" si="7"/>
        <v>1.2</v>
      </c>
      <c r="K9" s="8">
        <f t="shared" si="2"/>
        <v>5.1258339881896973</v>
      </c>
      <c r="L9" s="5">
        <v>76.272079467773438</v>
      </c>
      <c r="N9" s="8">
        <f t="shared" si="8"/>
        <v>1.2</v>
      </c>
      <c r="O9" s="8">
        <f t="shared" si="3"/>
        <v>2.922968864440918</v>
      </c>
      <c r="P9" s="5">
        <v>84.160804748535156</v>
      </c>
      <c r="R9" s="19">
        <v>320</v>
      </c>
      <c r="S9" s="19">
        <f t="shared" si="4"/>
        <v>1.3280372619628906</v>
      </c>
      <c r="T9" s="5">
        <v>81.358009338378906</v>
      </c>
    </row>
    <row r="10" spans="1:20" x14ac:dyDescent="0.25">
      <c r="A10" s="8">
        <f>A9+0.1</f>
        <v>1.3</v>
      </c>
      <c r="B10" s="8">
        <f t="shared" si="0"/>
        <v>17.179363667964935</v>
      </c>
      <c r="C10" s="5">
        <v>78.573272705078125</v>
      </c>
      <c r="D10" s="5"/>
      <c r="F10" s="8">
        <f t="shared" si="6"/>
        <v>1.3</v>
      </c>
      <c r="G10" s="8">
        <f t="shared" si="1"/>
        <v>-4.696185827255249</v>
      </c>
      <c r="H10" s="5">
        <v>58.005508422851563</v>
      </c>
      <c r="J10" s="8">
        <f t="shared" si="7"/>
        <v>1.3</v>
      </c>
      <c r="K10" s="8">
        <f t="shared" si="2"/>
        <v>3.3736214637756348</v>
      </c>
      <c r="L10" s="5">
        <v>74.519866943359375</v>
      </c>
      <c r="N10" s="8">
        <f t="shared" si="8"/>
        <v>1.3</v>
      </c>
      <c r="O10" s="8">
        <f t="shared" si="3"/>
        <v>6.7295942306518555</v>
      </c>
      <c r="P10" s="5">
        <v>87.967430114746094</v>
      </c>
      <c r="R10" s="19">
        <v>350</v>
      </c>
      <c r="S10" s="19">
        <f t="shared" si="4"/>
        <v>1.9041633605957031</v>
      </c>
      <c r="T10" s="5">
        <v>81.934135437011719</v>
      </c>
    </row>
    <row r="11" spans="1:20" x14ac:dyDescent="0.25">
      <c r="A11" s="8">
        <f t="shared" si="5"/>
        <v>1.4000000000000001</v>
      </c>
      <c r="B11" s="8">
        <f t="shared" si="0"/>
        <v>12.76203578710556</v>
      </c>
      <c r="C11" s="5">
        <v>74.15594482421875</v>
      </c>
      <c r="D11" s="5"/>
      <c r="F11" s="8">
        <f t="shared" si="6"/>
        <v>1.4000000000000001</v>
      </c>
      <c r="G11" s="8">
        <f t="shared" si="1"/>
        <v>-4.5871922969818115</v>
      </c>
      <c r="H11" s="5">
        <v>58.114501953125</v>
      </c>
      <c r="J11" s="8">
        <f t="shared" si="7"/>
        <v>1.4000000000000001</v>
      </c>
      <c r="K11" s="8">
        <f t="shared" si="2"/>
        <v>1.1477150917053223</v>
      </c>
      <c r="L11" s="5">
        <v>72.293960571289063</v>
      </c>
      <c r="N11" s="8">
        <f t="shared" si="8"/>
        <v>1.4000000000000001</v>
      </c>
      <c r="O11" s="8">
        <f t="shared" si="3"/>
        <v>9.7409696578979492</v>
      </c>
      <c r="P11" s="5">
        <v>90.978805541992188</v>
      </c>
      <c r="R11" s="19">
        <v>380</v>
      </c>
      <c r="S11" s="19">
        <f t="shared" si="4"/>
        <v>2.3101692199707031</v>
      </c>
      <c r="T11" s="5">
        <v>82.340141296386719</v>
      </c>
    </row>
    <row r="12" spans="1:20" x14ac:dyDescent="0.25">
      <c r="A12" s="8">
        <f t="shared" si="5"/>
        <v>1.5000000000000002</v>
      </c>
      <c r="B12" s="8">
        <f t="shared" si="0"/>
        <v>5.5063137412071228</v>
      </c>
      <c r="C12" s="5">
        <v>66.900222778320313</v>
      </c>
      <c r="D12" s="5"/>
      <c r="F12" s="8">
        <f t="shared" si="6"/>
        <v>1.5000000000000002</v>
      </c>
      <c r="G12" s="8">
        <f t="shared" si="1"/>
        <v>-4.4193990230560303</v>
      </c>
      <c r="H12" s="5">
        <v>58.282295227050781</v>
      </c>
      <c r="J12" s="8">
        <f t="shared" si="7"/>
        <v>1.5000000000000002</v>
      </c>
      <c r="K12" s="8">
        <f t="shared" si="2"/>
        <v>-1.5060553550720215</v>
      </c>
      <c r="L12" s="5">
        <v>69.640190124511719</v>
      </c>
      <c r="N12" s="8">
        <f t="shared" si="8"/>
        <v>1.5000000000000002</v>
      </c>
      <c r="O12" s="8">
        <f t="shared" si="3"/>
        <v>12.084864616394043</v>
      </c>
      <c r="P12" s="5">
        <v>93.322700500488281</v>
      </c>
      <c r="R12" s="19">
        <v>410</v>
      </c>
      <c r="S12" s="19">
        <f t="shared" si="4"/>
        <v>2.5533638000488281</v>
      </c>
      <c r="T12" s="5">
        <v>82.583335876464844</v>
      </c>
    </row>
    <row r="13" spans="1:20" x14ac:dyDescent="0.25">
      <c r="A13" s="8">
        <f t="shared" si="5"/>
        <v>1.6000000000000003</v>
      </c>
      <c r="B13" s="8">
        <f t="shared" si="0"/>
        <v>-4.9792552590370178</v>
      </c>
      <c r="C13" s="5">
        <v>56.414653778076172</v>
      </c>
      <c r="D13" s="5"/>
      <c r="F13" s="8">
        <f t="shared" si="6"/>
        <v>1.6000000000000003</v>
      </c>
      <c r="G13" s="8">
        <f t="shared" si="1"/>
        <v>-4.2550275325775146</v>
      </c>
      <c r="H13" s="5">
        <v>58.446666717529297</v>
      </c>
      <c r="J13" s="8">
        <f>J12+0.1</f>
        <v>1.6000000000000003</v>
      </c>
      <c r="K13" s="8">
        <f t="shared" si="2"/>
        <v>-4.5709586143493652</v>
      </c>
      <c r="L13" s="5">
        <v>66.575286865234375</v>
      </c>
      <c r="N13" s="8">
        <f>N12+0.1</f>
        <v>1.6000000000000003</v>
      </c>
      <c r="O13" s="8">
        <f t="shared" si="3"/>
        <v>13.94996166229248</v>
      </c>
      <c r="P13" s="5">
        <v>95.187797546386719</v>
      </c>
      <c r="R13" s="19">
        <v>440</v>
      </c>
      <c r="S13" s="19">
        <f t="shared" si="4"/>
        <v>2.6358146667480469</v>
      </c>
      <c r="T13" s="5">
        <v>82.665786743164063</v>
      </c>
    </row>
    <row r="14" spans="1:20" x14ac:dyDescent="0.25">
      <c r="A14" s="8">
        <f>A13+0.1</f>
        <v>1.7000000000000004</v>
      </c>
      <c r="B14" s="8">
        <f t="shared" si="0"/>
        <v>-18.19951206445694</v>
      </c>
      <c r="C14" s="5">
        <v>43.19439697265625</v>
      </c>
      <c r="D14" s="5"/>
      <c r="F14" s="8">
        <f t="shared" si="6"/>
        <v>1.7000000000000004</v>
      </c>
      <c r="G14" s="8">
        <f t="shared" si="1"/>
        <v>-4.1012990474700928</v>
      </c>
      <c r="H14" s="5">
        <v>58.600395202636719</v>
      </c>
      <c r="J14" s="8">
        <f t="shared" si="7"/>
        <v>1.7000000000000004</v>
      </c>
      <c r="K14" s="8">
        <f t="shared" si="2"/>
        <v>-8.0146231651306223</v>
      </c>
      <c r="L14" s="5">
        <v>63.131622314453118</v>
      </c>
      <c r="N14" s="8">
        <f t="shared" si="8"/>
        <v>1.7000000000000004</v>
      </c>
      <c r="O14" s="8">
        <f t="shared" si="3"/>
        <v>15.393877983093262</v>
      </c>
      <c r="P14" s="5">
        <v>96.6317138671875</v>
      </c>
      <c r="R14" s="19">
        <v>470</v>
      </c>
      <c r="S14" s="19">
        <f t="shared" si="4"/>
        <v>2.5557899475097656</v>
      </c>
      <c r="T14" s="5">
        <v>82.585762023925781</v>
      </c>
    </row>
    <row r="15" spans="1:20" x14ac:dyDescent="0.25">
      <c r="A15" s="8">
        <f t="shared" si="5"/>
        <v>1.8000000000000005</v>
      </c>
      <c r="B15" s="8">
        <f t="shared" si="0"/>
        <v>-32.187676966190338</v>
      </c>
      <c r="C15" s="5">
        <v>29.206232070922852</v>
      </c>
      <c r="D15" s="5"/>
      <c r="F15" s="8">
        <f t="shared" si="6"/>
        <v>1.8000000000000005</v>
      </c>
      <c r="G15" s="8">
        <f t="shared" si="1"/>
        <v>-3.9639432430267334</v>
      </c>
      <c r="H15" s="5">
        <v>58.737751007080078</v>
      </c>
      <c r="J15" s="8">
        <f t="shared" si="7"/>
        <v>1.8000000000000005</v>
      </c>
      <c r="K15" s="8">
        <f t="shared" si="2"/>
        <v>-11.758111476898193</v>
      </c>
      <c r="L15" s="5">
        <v>59.388134002685547</v>
      </c>
      <c r="N15" s="8">
        <f t="shared" si="8"/>
        <v>1.8000000000000005</v>
      </c>
      <c r="O15" s="8">
        <f t="shared" si="3"/>
        <v>16.480425834655762</v>
      </c>
      <c r="P15" s="5">
        <v>97.71826171875</v>
      </c>
      <c r="R15" s="19">
        <v>500</v>
      </c>
      <c r="S15" s="19">
        <f t="shared" si="4"/>
        <v>2.3226127624511719</v>
      </c>
      <c r="T15" s="5">
        <v>82.352584838867188</v>
      </c>
    </row>
    <row r="16" spans="1:20" x14ac:dyDescent="0.25">
      <c r="A16" s="8">
        <f t="shared" si="5"/>
        <v>1.9000000000000006</v>
      </c>
      <c r="B16" s="8">
        <f t="shared" si="0"/>
        <v>-44.166101038455963</v>
      </c>
      <c r="C16" s="5">
        <v>17.22780799865723</v>
      </c>
      <c r="D16" s="5"/>
      <c r="F16" s="8">
        <f>F15+0.1</f>
        <v>1.9000000000000006</v>
      </c>
      <c r="G16" s="8">
        <f t="shared" si="1"/>
        <v>-3.8310163021087646</v>
      </c>
      <c r="H16" s="5">
        <v>58.870677947998047</v>
      </c>
      <c r="J16" s="8">
        <f t="shared" si="7"/>
        <v>1.9000000000000006</v>
      </c>
      <c r="K16" s="8">
        <f t="shared" si="2"/>
        <v>-15.708226680755622</v>
      </c>
      <c r="L16" s="5">
        <v>55.438018798828118</v>
      </c>
      <c r="N16" s="8">
        <f>N15+0.1</f>
        <v>1.9000000000000006</v>
      </c>
      <c r="O16" s="8">
        <f t="shared" si="3"/>
        <v>17.257266044616699</v>
      </c>
      <c r="P16" s="5">
        <v>98.495101928710938</v>
      </c>
      <c r="R16" s="19">
        <v>530</v>
      </c>
      <c r="S16" s="19">
        <f t="shared" si="4"/>
        <v>1.9425926208496094</v>
      </c>
      <c r="T16" s="5">
        <v>81.972564697265625</v>
      </c>
    </row>
    <row r="17" spans="1:20" x14ac:dyDescent="0.25">
      <c r="A17" s="8">
        <f>A16+0.1</f>
        <v>2.0000000000000004</v>
      </c>
      <c r="B17" s="8">
        <f t="shared" si="0"/>
        <v>-52.421480715274811</v>
      </c>
      <c r="C17" s="5">
        <v>8.9724283218383789</v>
      </c>
      <c r="D17" s="5"/>
      <c r="F17" s="8">
        <f t="shared" si="6"/>
        <v>2.0000000000000004</v>
      </c>
      <c r="G17" s="8">
        <f t="shared" si="1"/>
        <v>-3.7095067501068115</v>
      </c>
      <c r="H17" s="5">
        <v>58.9921875</v>
      </c>
      <c r="J17" s="8">
        <f t="shared" si="7"/>
        <v>2.0000000000000004</v>
      </c>
      <c r="K17" s="8">
        <f t="shared" si="2"/>
        <v>-19.761804103851318</v>
      </c>
      <c r="L17" s="5">
        <v>51.384441375732422</v>
      </c>
      <c r="N17" s="8">
        <f t="shared" si="8"/>
        <v>2.0000000000000004</v>
      </c>
      <c r="O17" s="8">
        <f t="shared" si="3"/>
        <v>17.773036003112793</v>
      </c>
      <c r="P17" s="5">
        <v>99.010871887207031</v>
      </c>
      <c r="R17" s="19">
        <v>560</v>
      </c>
      <c r="S17" s="19">
        <f t="shared" si="4"/>
        <v>1.4214134216308594</v>
      </c>
      <c r="T17" s="5">
        <v>81.451385498046875</v>
      </c>
    </row>
    <row r="18" spans="1:20" x14ac:dyDescent="0.25">
      <c r="A18" s="17" t="s">
        <v>13</v>
      </c>
      <c r="B18" s="17"/>
      <c r="C18" s="18" t="s">
        <v>42</v>
      </c>
      <c r="D18" s="17"/>
      <c r="E18" s="17"/>
      <c r="F18" s="17" t="s">
        <v>12</v>
      </c>
      <c r="G18" s="17"/>
      <c r="H18" s="18" t="s">
        <v>43</v>
      </c>
      <c r="I18" s="17"/>
      <c r="J18" s="17" t="s">
        <v>12</v>
      </c>
      <c r="K18" s="17"/>
      <c r="L18" s="18" t="s">
        <v>44</v>
      </c>
      <c r="M18" s="17"/>
      <c r="N18" s="17" t="s">
        <v>12</v>
      </c>
      <c r="O18" s="17"/>
      <c r="P18" s="10" t="s">
        <v>45</v>
      </c>
      <c r="R18" s="19">
        <v>590</v>
      </c>
      <c r="S18" s="19">
        <f t="shared" si="4"/>
        <v>0.76268386840820313</v>
      </c>
      <c r="T18" s="5">
        <v>80.792655944824219</v>
      </c>
    </row>
    <row r="19" spans="1:20" x14ac:dyDescent="0.25">
      <c r="R19" s="19">
        <v>620</v>
      </c>
      <c r="S19" s="19">
        <f t="shared" si="4"/>
        <v>-1.1745452880859375E-2</v>
      </c>
      <c r="T19" s="5">
        <v>80.018226623535156</v>
      </c>
    </row>
    <row r="20" spans="1:20" x14ac:dyDescent="0.25">
      <c r="T20" s="18" t="s">
        <v>33</v>
      </c>
    </row>
    <row r="21" spans="1:20" x14ac:dyDescent="0.25">
      <c r="A21" s="11"/>
      <c r="B21" s="11"/>
      <c r="C21" s="18" t="s">
        <v>46</v>
      </c>
      <c r="D21" s="17"/>
      <c r="E21" s="17"/>
      <c r="G21" s="10" t="s">
        <v>47</v>
      </c>
      <c r="H21" s="17"/>
      <c r="J21" s="10" t="s">
        <v>48</v>
      </c>
      <c r="K21" s="17"/>
      <c r="L21" s="18" t="s">
        <v>34</v>
      </c>
      <c r="M21" s="17"/>
      <c r="N21" s="18" t="s">
        <v>35</v>
      </c>
      <c r="O21" s="18"/>
    </row>
    <row r="22" spans="1:20" x14ac:dyDescent="0.25">
      <c r="C22" s="7" t="s">
        <v>27</v>
      </c>
      <c r="G22" s="7" t="s">
        <v>28</v>
      </c>
      <c r="J22" s="7" t="s">
        <v>29</v>
      </c>
      <c r="L22" s="7" t="s">
        <v>30</v>
      </c>
      <c r="N22" s="7" t="s">
        <v>31</v>
      </c>
      <c r="O22" s="21"/>
    </row>
    <row r="23" spans="1:20" x14ac:dyDescent="0.25">
      <c r="A23" s="8">
        <v>10</v>
      </c>
      <c r="B23" s="8">
        <f>C23-AVERAGE(C$23:C$32)</f>
        <v>-8.0557411193847628</v>
      </c>
      <c r="C23" s="5">
        <v>80.194831848144531</v>
      </c>
      <c r="E23" s="8">
        <v>10</v>
      </c>
      <c r="F23">
        <f>G23-AVERAGE(G$23:G$32)</f>
        <v>0.14959106445311932</v>
      </c>
      <c r="G23" s="5">
        <v>80.194831848144531</v>
      </c>
      <c r="H23" s="8">
        <v>10</v>
      </c>
      <c r="I23">
        <f>J23-AVERAGE(J$23:J$32)</f>
        <v>7.9899543762207088</v>
      </c>
      <c r="J23" s="5">
        <v>80.194831848144531</v>
      </c>
      <c r="K23" s="8">
        <v>10</v>
      </c>
      <c r="L23" s="5">
        <v>80.194831848144531</v>
      </c>
      <c r="M23" s="8">
        <v>10</v>
      </c>
      <c r="N23" s="5">
        <v>80.194831848144531</v>
      </c>
    </row>
    <row r="24" spans="1:20" x14ac:dyDescent="0.25">
      <c r="A24" s="8">
        <f t="shared" ref="A24:M32" si="9">A23+20</f>
        <v>30</v>
      </c>
      <c r="B24" s="8">
        <f t="shared" ref="B24:B32" si="10">C24-AVERAGE(C$23:C$32)</f>
        <v>-8.1008308410644503</v>
      </c>
      <c r="C24" s="5">
        <v>80.149742126464844</v>
      </c>
      <c r="E24" s="8">
        <f t="shared" ref="E24:E32" si="11">E23+20</f>
        <v>30</v>
      </c>
      <c r="F24" s="5">
        <f t="shared" ref="F24:F32" si="12">G24-AVERAGE(G$23:G$32)</f>
        <v>3.0398880004882756</v>
      </c>
      <c r="G24" s="5">
        <v>83.085128784179688</v>
      </c>
      <c r="H24" s="8">
        <f t="shared" si="9"/>
        <v>30</v>
      </c>
      <c r="I24" s="5">
        <f t="shared" ref="I24:I32" si="13">J24-AVERAGE(J$23:J$32)</f>
        <v>6.1723045349121151</v>
      </c>
      <c r="J24" s="5">
        <v>78.377182006835938</v>
      </c>
      <c r="K24" s="8">
        <f t="shared" ref="K24:K32" si="14">K23+20</f>
        <v>30</v>
      </c>
      <c r="L24" s="5">
        <v>85.734504699707031</v>
      </c>
      <c r="M24" s="8">
        <f t="shared" si="9"/>
        <v>30</v>
      </c>
      <c r="N24" s="5">
        <v>80.706832885742188</v>
      </c>
      <c r="P24" s="10"/>
    </row>
    <row r="25" spans="1:20" x14ac:dyDescent="0.25">
      <c r="A25" s="8">
        <f t="shared" si="9"/>
        <v>50</v>
      </c>
      <c r="B25" s="8">
        <f t="shared" si="10"/>
        <v>-8.8459938049316378</v>
      </c>
      <c r="C25" s="5">
        <v>79.404579162597656</v>
      </c>
      <c r="E25" s="8">
        <f t="shared" si="11"/>
        <v>50</v>
      </c>
      <c r="F25" s="5">
        <f t="shared" si="12"/>
        <v>2.2351089477539006</v>
      </c>
      <c r="G25" s="5">
        <v>82.280349731445313</v>
      </c>
      <c r="H25" s="8">
        <f t="shared" si="9"/>
        <v>50</v>
      </c>
      <c r="I25" s="5">
        <f t="shared" si="13"/>
        <v>10.730326080322271</v>
      </c>
      <c r="J25" s="5">
        <v>82.935203552246094</v>
      </c>
      <c r="K25" s="8">
        <f t="shared" si="14"/>
        <v>50</v>
      </c>
      <c r="L25" s="5">
        <v>83.902786254882813</v>
      </c>
      <c r="M25" s="8">
        <f t="shared" si="9"/>
        <v>50</v>
      </c>
      <c r="N25" s="5">
        <v>81.15081787109375</v>
      </c>
    </row>
    <row r="26" spans="1:20" x14ac:dyDescent="0.25">
      <c r="A26" s="8">
        <f t="shared" si="9"/>
        <v>70</v>
      </c>
      <c r="B26" s="8">
        <f t="shared" si="10"/>
        <v>-8.1544807434082003</v>
      </c>
      <c r="C26" s="5">
        <v>80.096092224121094</v>
      </c>
      <c r="E26" s="8">
        <f t="shared" si="11"/>
        <v>70</v>
      </c>
      <c r="F26" s="5">
        <f t="shared" si="12"/>
        <v>1.4645858764648381</v>
      </c>
      <c r="G26" s="5">
        <v>81.50982666015625</v>
      </c>
      <c r="H26" s="8">
        <f t="shared" si="9"/>
        <v>70</v>
      </c>
      <c r="I26" s="5">
        <f t="shared" si="13"/>
        <v>10.456125640869146</v>
      </c>
      <c r="J26" s="5">
        <v>82.661003112792969</v>
      </c>
      <c r="K26" s="8">
        <f t="shared" si="14"/>
        <v>70</v>
      </c>
      <c r="L26" s="5">
        <v>82.050971984863281</v>
      </c>
      <c r="M26" s="8">
        <f t="shared" si="9"/>
        <v>70</v>
      </c>
      <c r="N26" s="5">
        <v>81.228172302246094</v>
      </c>
    </row>
    <row r="27" spans="1:20" x14ac:dyDescent="0.25">
      <c r="A27" s="8">
        <f t="shared" si="9"/>
        <v>90</v>
      </c>
      <c r="B27" s="8">
        <f t="shared" si="10"/>
        <v>-5.730675506591794</v>
      </c>
      <c r="C27" s="5">
        <v>82.5198974609375</v>
      </c>
      <c r="E27" s="8">
        <f t="shared" si="11"/>
        <v>90</v>
      </c>
      <c r="F27" s="5">
        <f t="shared" si="12"/>
        <v>0.69533691406249432</v>
      </c>
      <c r="G27" s="5">
        <v>80.740577697753906</v>
      </c>
      <c r="H27" s="8">
        <f t="shared" si="9"/>
        <v>90</v>
      </c>
      <c r="I27" s="5">
        <f t="shared" si="13"/>
        <v>6.6773933410644588</v>
      </c>
      <c r="J27" s="5">
        <v>78.882270812988281</v>
      </c>
      <c r="K27" s="8">
        <f t="shared" si="14"/>
        <v>90</v>
      </c>
      <c r="L27" s="5">
        <v>80.209556579589844</v>
      </c>
      <c r="M27" s="8">
        <f t="shared" si="9"/>
        <v>90</v>
      </c>
      <c r="N27" s="5">
        <v>80.925827026367188</v>
      </c>
    </row>
    <row r="28" spans="1:20" x14ac:dyDescent="0.25">
      <c r="A28" s="8">
        <f t="shared" si="9"/>
        <v>110</v>
      </c>
      <c r="B28" s="8">
        <f t="shared" si="10"/>
        <v>-1.915581512451169</v>
      </c>
      <c r="C28" s="5">
        <v>86.334991455078125</v>
      </c>
      <c r="E28" s="8">
        <f t="shared" si="11"/>
        <v>110</v>
      </c>
      <c r="F28" s="5">
        <f t="shared" si="12"/>
        <v>-7.3660278320318184E-2</v>
      </c>
      <c r="G28" s="5">
        <v>79.971580505371094</v>
      </c>
      <c r="H28" s="8">
        <f t="shared" si="9"/>
        <v>110</v>
      </c>
      <c r="I28" s="5">
        <f t="shared" si="13"/>
        <v>0.82721939086914631</v>
      </c>
      <c r="J28" s="5">
        <v>73.032096862792969</v>
      </c>
      <c r="K28" s="8">
        <f t="shared" si="14"/>
        <v>110</v>
      </c>
      <c r="L28" s="5">
        <v>78.425048828125</v>
      </c>
      <c r="M28" s="8">
        <f t="shared" si="9"/>
        <v>110</v>
      </c>
      <c r="N28" s="5">
        <v>80.234169006347656</v>
      </c>
    </row>
    <row r="29" spans="1:20" x14ac:dyDescent="0.25">
      <c r="A29" s="8">
        <f t="shared" si="9"/>
        <v>130</v>
      </c>
      <c r="B29" s="8">
        <f t="shared" si="10"/>
        <v>2.815009307861331</v>
      </c>
      <c r="C29" s="5">
        <v>91.065582275390625</v>
      </c>
      <c r="E29" s="8">
        <f t="shared" si="11"/>
        <v>130</v>
      </c>
      <c r="F29" s="5">
        <f t="shared" si="12"/>
        <v>-0.81436767578125568</v>
      </c>
      <c r="G29" s="5">
        <v>79.230873107910156</v>
      </c>
      <c r="H29" s="8">
        <f t="shared" si="9"/>
        <v>130</v>
      </c>
      <c r="I29" s="5">
        <f t="shared" si="13"/>
        <v>-5.4240623474121037</v>
      </c>
      <c r="J29" s="5">
        <v>66.780815124511719</v>
      </c>
      <c r="K29" s="8">
        <f t="shared" si="14"/>
        <v>130</v>
      </c>
      <c r="L29" s="5">
        <v>76.727272033691406</v>
      </c>
      <c r="M29" s="8">
        <f t="shared" si="9"/>
        <v>130</v>
      </c>
      <c r="N29" s="5">
        <v>79.174644470214844</v>
      </c>
    </row>
    <row r="30" spans="1:20" x14ac:dyDescent="0.25">
      <c r="A30" s="8">
        <f t="shared" si="9"/>
        <v>150</v>
      </c>
      <c r="B30" s="8">
        <f t="shared" si="10"/>
        <v>7.8792945861816435</v>
      </c>
      <c r="C30" s="5">
        <v>96.129867553710938</v>
      </c>
      <c r="E30" s="8">
        <f t="shared" si="11"/>
        <v>150</v>
      </c>
      <c r="F30" s="5">
        <f t="shared" si="12"/>
        <v>-1.5354904174804744</v>
      </c>
      <c r="G30" s="5">
        <v>78.509750366210938</v>
      </c>
      <c r="H30" s="8">
        <f t="shared" si="9"/>
        <v>150</v>
      </c>
      <c r="I30" s="5">
        <f t="shared" si="13"/>
        <v>-10.430097198486322</v>
      </c>
      <c r="J30" s="5">
        <v>61.7747802734375</v>
      </c>
      <c r="K30" s="8">
        <f t="shared" si="14"/>
        <v>150</v>
      </c>
      <c r="L30" s="5">
        <v>75.157447814941406</v>
      </c>
      <c r="M30" s="8">
        <f t="shared" si="9"/>
        <v>150</v>
      </c>
      <c r="N30" s="5">
        <v>77.782302856445313</v>
      </c>
    </row>
    <row r="31" spans="1:20" x14ac:dyDescent="0.25">
      <c r="A31" s="8">
        <f t="shared" si="9"/>
        <v>170</v>
      </c>
      <c r="B31" s="8">
        <f t="shared" si="10"/>
        <v>12.796027374267609</v>
      </c>
      <c r="C31" s="5">
        <v>101.0466003417969</v>
      </c>
      <c r="E31" s="8">
        <f t="shared" si="11"/>
        <v>170</v>
      </c>
      <c r="F31" s="5">
        <f t="shared" si="12"/>
        <v>-2.2378448486328182</v>
      </c>
      <c r="G31" s="5">
        <v>77.807395935058594</v>
      </c>
      <c r="H31" s="8">
        <f t="shared" si="9"/>
        <v>170</v>
      </c>
      <c r="I31" s="5">
        <f t="shared" si="13"/>
        <v>-13.08297500610351</v>
      </c>
      <c r="J31" s="5">
        <v>59.121902465820313</v>
      </c>
      <c r="K31" s="8">
        <f t="shared" si="14"/>
        <v>170</v>
      </c>
      <c r="L31" s="5">
        <v>73.7425537109375</v>
      </c>
      <c r="M31" s="8">
        <f t="shared" si="9"/>
        <v>170</v>
      </c>
      <c r="N31" s="5">
        <v>76.102218627929688</v>
      </c>
    </row>
    <row r="32" spans="1:20" x14ac:dyDescent="0.25">
      <c r="A32" s="8">
        <f t="shared" si="9"/>
        <v>190</v>
      </c>
      <c r="B32" s="8">
        <f t="shared" si="10"/>
        <v>17.312972259521501</v>
      </c>
      <c r="C32" s="5">
        <v>105.5635452270508</v>
      </c>
      <c r="E32" s="8">
        <f t="shared" si="11"/>
        <v>190</v>
      </c>
      <c r="F32" s="5">
        <f t="shared" si="12"/>
        <v>-2.9231475830078182</v>
      </c>
      <c r="G32" s="5">
        <v>77.122093200683594</v>
      </c>
      <c r="H32" s="8">
        <f t="shared" si="9"/>
        <v>190</v>
      </c>
      <c r="I32" s="5">
        <f t="shared" si="13"/>
        <v>-13.916188812255854</v>
      </c>
      <c r="J32" s="5">
        <v>58.288688659667969</v>
      </c>
      <c r="K32" s="8">
        <f t="shared" si="14"/>
        <v>190</v>
      </c>
      <c r="L32" s="5">
        <v>72.500984191894531</v>
      </c>
      <c r="M32" s="8">
        <f t="shared" si="9"/>
        <v>190</v>
      </c>
      <c r="N32" s="5">
        <v>74.2060546875</v>
      </c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  <row r="40" spans="9:9" x14ac:dyDescent="0.25">
      <c r="I40" s="5"/>
    </row>
    <row r="41" spans="9:9" x14ac:dyDescent="0.25">
      <c r="I41" s="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2"/>
  <sheetViews>
    <sheetView tabSelected="1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Q136" sqref="Q136"/>
    </sheetView>
  </sheetViews>
  <sheetFormatPr defaultRowHeight="15" x14ac:dyDescent="0.25"/>
  <cols>
    <col min="1" max="1" width="18.28515625" bestFit="1" customWidth="1"/>
    <col min="2" max="2" width="6.5703125" bestFit="1" customWidth="1"/>
    <col min="3" max="3" width="5.5703125" bestFit="1" customWidth="1"/>
    <col min="4" max="4" width="6.140625" bestFit="1" customWidth="1"/>
    <col min="5" max="5" width="5.28515625" bestFit="1" customWidth="1"/>
    <col min="6" max="6" width="6.28515625" bestFit="1" customWidth="1"/>
    <col min="7" max="7" width="19.85546875" bestFit="1" customWidth="1"/>
    <col min="8" max="8" width="29.7109375" bestFit="1" customWidth="1"/>
    <col min="9" max="9" width="26" bestFit="1" customWidth="1"/>
    <col min="15" max="15" width="15.7109375" style="5" bestFit="1" customWidth="1"/>
    <col min="16" max="16" width="14.5703125" customWidth="1"/>
    <col min="25" max="25" width="29.7109375" bestFit="1" customWidth="1"/>
    <col min="26" max="26" width="26" bestFit="1" customWidth="1"/>
    <col min="32" max="32" width="13.5703125" bestFit="1" customWidth="1"/>
  </cols>
  <sheetData>
    <row r="1" spans="1:33" x14ac:dyDescent="0.25">
      <c r="A1" s="1" t="s">
        <v>0</v>
      </c>
      <c r="B1" s="6" t="s">
        <v>14</v>
      </c>
      <c r="C1" s="7" t="s">
        <v>4</v>
      </c>
      <c r="D1" s="7" t="s">
        <v>5</v>
      </c>
      <c r="E1" s="7" t="s">
        <v>6</v>
      </c>
      <c r="F1" s="7" t="s">
        <v>7</v>
      </c>
      <c r="G1" s="6" t="s">
        <v>15</v>
      </c>
      <c r="H1" s="6" t="s">
        <v>20</v>
      </c>
      <c r="I1" s="6" t="s">
        <v>16</v>
      </c>
      <c r="J1" s="6" t="s">
        <v>8</v>
      </c>
      <c r="K1" s="7" t="s">
        <v>9</v>
      </c>
      <c r="L1" s="7" t="s">
        <v>10</v>
      </c>
      <c r="M1" s="6" t="s">
        <v>19</v>
      </c>
      <c r="N1" s="6" t="s">
        <v>17</v>
      </c>
      <c r="O1" s="6" t="s">
        <v>21</v>
      </c>
      <c r="P1" s="12" t="s">
        <v>18</v>
      </c>
      <c r="Q1" s="7" t="s">
        <v>22</v>
      </c>
      <c r="R1" s="12"/>
      <c r="T1" s="6" t="s">
        <v>14</v>
      </c>
      <c r="U1" s="7" t="s">
        <v>4</v>
      </c>
      <c r="V1" s="7" t="s">
        <v>5</v>
      </c>
      <c r="W1" s="7" t="s">
        <v>6</v>
      </c>
      <c r="X1" s="7" t="s">
        <v>7</v>
      </c>
      <c r="Y1" s="6" t="s">
        <v>20</v>
      </c>
      <c r="Z1" s="6" t="s">
        <v>16</v>
      </c>
      <c r="AA1" s="6" t="s">
        <v>8</v>
      </c>
      <c r="AB1" s="7" t="s">
        <v>9</v>
      </c>
      <c r="AC1" s="7" t="s">
        <v>10</v>
      </c>
      <c r="AD1" s="6" t="s">
        <v>19</v>
      </c>
    </row>
    <row r="2" spans="1:33" x14ac:dyDescent="0.25">
      <c r="A2" s="2">
        <v>42372</v>
      </c>
      <c r="B2">
        <v>0</v>
      </c>
      <c r="C2">
        <v>1</v>
      </c>
      <c r="D2">
        <v>0</v>
      </c>
      <c r="E2" s="5">
        <v>0</v>
      </c>
      <c r="F2" s="5">
        <v>0</v>
      </c>
      <c r="G2" s="13">
        <v>50</v>
      </c>
      <c r="H2">
        <f t="shared" ref="H2:H33" si="0">N2/G2</f>
        <v>0.8</v>
      </c>
      <c r="I2">
        <f>M2/O2</f>
        <v>0.7142857142857143</v>
      </c>
      <c r="J2">
        <v>1</v>
      </c>
      <c r="K2">
        <v>0</v>
      </c>
      <c r="L2">
        <v>0</v>
      </c>
      <c r="M2">
        <f>N2*10</f>
        <v>400</v>
      </c>
      <c r="N2">
        <v>40</v>
      </c>
      <c r="O2" s="5">
        <v>560</v>
      </c>
      <c r="P2" s="15">
        <f ca="1">IF((SUM(U2:AD2)*(1+T2)+Q2)&lt;0,0,(SUM(U2:AD2)*(1+T2)+Q2))</f>
        <v>19.620550071428575</v>
      </c>
      <c r="Q2">
        <f ca="1">RANDBETWEEN(-10,10)</f>
        <v>10</v>
      </c>
      <c r="R2" s="15"/>
      <c r="S2" s="4"/>
      <c r="T2">
        <f ca="1">B2*RANDBETWEEN(50,90)/100</f>
        <v>0</v>
      </c>
      <c r="U2">
        <v>7</v>
      </c>
      <c r="V2">
        <f xml:space="preserve"> 54*D2</f>
        <v>0</v>
      </c>
      <c r="W2">
        <f t="shared" ref="W2:W23" si="1" xml:space="preserve"> 1.1378*E2</f>
        <v>0</v>
      </c>
      <c r="X2">
        <f>79*F2</f>
        <v>0</v>
      </c>
      <c r="Y2">
        <f xml:space="preserve"> ( -19.951*H2^2 + 83.492*H2- 68.952)*SUM(U2:X2)/80</f>
        <v>-1.3061159999999992</v>
      </c>
      <c r="Z2">
        <f xml:space="preserve"> ( -74.735*I2^2 + 148.34*I2 - 52.775)*SUM(U2:X2)/80</f>
        <v>1.3170535714285716</v>
      </c>
      <c r="AA2" s="5">
        <f>(0.0011*J2^2-0.0631*J2-7.86)*SUM(U2:X2)/80</f>
        <v>-0.6931750000000001</v>
      </c>
      <c r="AB2" s="10">
        <f>( -0.0373*K2+4.083)*SUM(U2:X2)/80</f>
        <v>0.35726250000000004</v>
      </c>
      <c r="AC2">
        <f>(-0.1489*L2 + 14.886 )*SUM(U2:X2)/80</f>
        <v>1.3025249999999999</v>
      </c>
      <c r="AD2" s="14">
        <f>( -9*10^(-5)*M2^2 + 0.0756*M2- 14.197)/$AG$2</f>
        <v>1.6430000000000025</v>
      </c>
      <c r="AF2" t="s">
        <v>41</v>
      </c>
      <c r="AG2">
        <v>1</v>
      </c>
    </row>
    <row r="3" spans="1:33" x14ac:dyDescent="0.25">
      <c r="A3" s="3">
        <v>42379</v>
      </c>
      <c r="B3">
        <v>0</v>
      </c>
      <c r="C3" s="5">
        <v>1</v>
      </c>
      <c r="D3" s="5">
        <v>0</v>
      </c>
      <c r="E3" s="5">
        <v>0</v>
      </c>
      <c r="F3" s="5">
        <v>0</v>
      </c>
      <c r="G3" s="13">
        <v>50</v>
      </c>
      <c r="H3" s="5">
        <f t="shared" si="0"/>
        <v>0.8</v>
      </c>
      <c r="I3" s="5">
        <f t="shared" ref="I3:I66" si="2">M3/O3</f>
        <v>0.7142857142857143</v>
      </c>
      <c r="J3" s="4">
        <f ca="1">P2</f>
        <v>19.620550071428575</v>
      </c>
      <c r="K3">
        <v>1</v>
      </c>
      <c r="L3">
        <v>0</v>
      </c>
      <c r="M3" s="5">
        <f t="shared" ref="M3:M66" si="3">N3*10</f>
        <v>400</v>
      </c>
      <c r="N3" s="5">
        <v>40</v>
      </c>
      <c r="O3" s="5">
        <v>560</v>
      </c>
      <c r="P3" s="15">
        <f ca="1">IF((SUM(U3:AD3)*(1+T3)+Q3)&lt;0,0,(SUM(U3:AD3)*(1+T3)+Q3))</f>
        <v>1.5514343354130986</v>
      </c>
      <c r="Q3" s="5">
        <f t="shared" ref="Q3:Q66" ca="1" si="4">RANDBETWEEN(-10,10)</f>
        <v>-8</v>
      </c>
      <c r="R3" s="15"/>
      <c r="S3" s="4"/>
      <c r="T3" s="5">
        <f t="shared" ref="T3:T66" ca="1" si="5">B3*RANDBETWEEN(50,90)/100</f>
        <v>0</v>
      </c>
      <c r="U3" s="5">
        <v>7</v>
      </c>
      <c r="V3" s="5">
        <f t="shared" ref="V3:V66" si="6" xml:space="preserve"> 54*D3</f>
        <v>0</v>
      </c>
      <c r="W3" s="5">
        <f t="shared" si="1"/>
        <v>0</v>
      </c>
      <c r="X3" s="5">
        <f t="shared" ref="X3:X66" si="7">79*F3</f>
        <v>0</v>
      </c>
      <c r="Y3" s="5">
        <f t="shared" ref="Y3:Y66" si="8" xml:space="preserve"> ( -19.951*H3^2 + 83.492*H3- 68.952)*SUM(U3:X3)/80</f>
        <v>-1.3061159999999992</v>
      </c>
      <c r="Z3" s="5">
        <f t="shared" ref="Z3:Z66" si="9" xml:space="preserve"> ( -74.735*I3^2 + 148.34*I3 - 52.775)*SUM(U3:X3)/80</f>
        <v>1.3170535714285716</v>
      </c>
      <c r="AA3" s="5">
        <f t="shared" ref="AA3:AA66" ca="1" si="10">(0.0011*J3^2-0.0631*J3-7.86)*SUM(U3:X3)/80</f>
        <v>-0.7590269860154768</v>
      </c>
      <c r="AB3" s="10">
        <f t="shared" ref="AB3:AB66" si="11">( -0.0373*K3+4.083)*SUM(U3:X3)/80</f>
        <v>0.35399875000000003</v>
      </c>
      <c r="AC3" s="5">
        <f t="shared" ref="AC3:AC66" si="12">(-0.1489*L3 + 14.886 )*SUM(U3:X3)/80</f>
        <v>1.3025249999999999</v>
      </c>
      <c r="AD3" s="14">
        <f t="shared" ref="AD3:AD66" si="13">( -9*10^(-5)*M3^2 + 0.0756*M3- 14.197)/$AG$2</f>
        <v>1.6430000000000025</v>
      </c>
    </row>
    <row r="4" spans="1:33" x14ac:dyDescent="0.25">
      <c r="A4" s="3">
        <v>42386</v>
      </c>
      <c r="B4">
        <v>0</v>
      </c>
      <c r="C4" s="5">
        <v>1</v>
      </c>
      <c r="D4" s="5">
        <v>0</v>
      </c>
      <c r="E4" s="5">
        <v>0</v>
      </c>
      <c r="F4" s="5">
        <v>0</v>
      </c>
      <c r="G4" s="13">
        <v>50</v>
      </c>
      <c r="H4" s="5">
        <f t="shared" si="0"/>
        <v>0.8</v>
      </c>
      <c r="I4" s="5">
        <f t="shared" si="2"/>
        <v>0.7142857142857143</v>
      </c>
      <c r="J4" s="4">
        <f t="shared" ref="J4:J67" ca="1" si="14">P3</f>
        <v>1.5514343354130986</v>
      </c>
      <c r="K4" s="4">
        <f ca="1">P2</f>
        <v>19.620550071428575</v>
      </c>
      <c r="L4">
        <v>1</v>
      </c>
      <c r="M4" s="5">
        <f t="shared" si="3"/>
        <v>400</v>
      </c>
      <c r="N4" s="5">
        <v>40</v>
      </c>
      <c r="O4" s="5">
        <v>560</v>
      </c>
      <c r="P4" s="15">
        <f t="shared" ref="P4:P67" ca="1" si="15">IF((SUM(U4:AD4)*(1+T4)+Q4)&lt;0,0,(SUM(U4:AD4)*(1+T4)+Q4))</f>
        <v>1.5405755631013953</v>
      </c>
      <c r="Q4" s="5">
        <f t="shared" ca="1" si="4"/>
        <v>-8</v>
      </c>
      <c r="R4" s="15"/>
      <c r="S4" s="4"/>
      <c r="T4" s="5">
        <f t="shared" ca="1" si="5"/>
        <v>0</v>
      </c>
      <c r="U4" s="5">
        <v>7</v>
      </c>
      <c r="V4" s="5">
        <f t="shared" si="6"/>
        <v>0</v>
      </c>
      <c r="W4" s="5">
        <f t="shared" si="1"/>
        <v>0</v>
      </c>
      <c r="X4" s="5">
        <f t="shared" si="7"/>
        <v>0</v>
      </c>
      <c r="Y4" s="5">
        <f t="shared" si="8"/>
        <v>-1.3061159999999992</v>
      </c>
      <c r="Z4" s="5">
        <f t="shared" si="9"/>
        <v>1.3170535714285716</v>
      </c>
      <c r="AA4" s="5">
        <f t="shared" ca="1" si="10"/>
        <v>-0.69608418803155392</v>
      </c>
      <c r="AB4" s="10">
        <f t="shared" ca="1" si="11"/>
        <v>0.293225929704375</v>
      </c>
      <c r="AC4" s="5">
        <f t="shared" si="12"/>
        <v>1.28949625</v>
      </c>
      <c r="AD4" s="14">
        <f t="shared" si="13"/>
        <v>1.6430000000000025</v>
      </c>
    </row>
    <row r="5" spans="1:33" x14ac:dyDescent="0.25">
      <c r="A5" s="3">
        <v>42393</v>
      </c>
      <c r="B5">
        <v>0</v>
      </c>
      <c r="C5" s="5">
        <v>1</v>
      </c>
      <c r="D5" s="5">
        <v>0</v>
      </c>
      <c r="E5" s="5">
        <v>0</v>
      </c>
      <c r="F5" s="5">
        <v>0</v>
      </c>
      <c r="G5" s="13">
        <v>50</v>
      </c>
      <c r="H5" s="5">
        <f t="shared" si="0"/>
        <v>0.8</v>
      </c>
      <c r="I5" s="5">
        <f t="shared" si="2"/>
        <v>0.7142857142857143</v>
      </c>
      <c r="J5" s="4">
        <f t="shared" ca="1" si="14"/>
        <v>1.5405755631013953</v>
      </c>
      <c r="K5" s="4">
        <f t="shared" ref="K5:K68" ca="1" si="16">P3</f>
        <v>1.5514343354130986</v>
      </c>
      <c r="L5" s="4">
        <f ca="1">P2</f>
        <v>19.620550071428575</v>
      </c>
      <c r="M5" s="5">
        <f t="shared" si="3"/>
        <v>400</v>
      </c>
      <c r="N5" s="5">
        <v>40</v>
      </c>
      <c r="O5" s="5">
        <v>560</v>
      </c>
      <c r="P5" s="15">
        <f t="shared" ca="1" si="15"/>
        <v>17.35700287020304</v>
      </c>
      <c r="Q5" s="5">
        <f t="shared" ca="1" si="4"/>
        <v>8</v>
      </c>
      <c r="R5" s="15"/>
      <c r="S5" s="4"/>
      <c r="T5" s="5">
        <f t="shared" ca="1" si="5"/>
        <v>0</v>
      </c>
      <c r="U5" s="5">
        <v>7</v>
      </c>
      <c r="V5" s="5">
        <f t="shared" si="6"/>
        <v>0</v>
      </c>
      <c r="W5" s="5">
        <f t="shared" si="1"/>
        <v>0</v>
      </c>
      <c r="X5" s="5">
        <f t="shared" si="7"/>
        <v>0</v>
      </c>
      <c r="Y5" s="5">
        <f t="shared" si="8"/>
        <v>-1.3061159999999992</v>
      </c>
      <c r="Z5" s="5">
        <f t="shared" si="9"/>
        <v>1.3170535714285716</v>
      </c>
      <c r="AA5" s="5">
        <f t="shared" ca="1" si="10"/>
        <v>-0.69602746567020712</v>
      </c>
      <c r="AB5" s="10">
        <f t="shared" ca="1" si="11"/>
        <v>0.35219900618779554</v>
      </c>
      <c r="AC5" s="5">
        <f t="shared" ca="1" si="12"/>
        <v>1.0468937582568749</v>
      </c>
      <c r="AD5" s="14">
        <f t="shared" si="13"/>
        <v>1.6430000000000025</v>
      </c>
    </row>
    <row r="6" spans="1:33" x14ac:dyDescent="0.25">
      <c r="A6" s="3">
        <v>42400</v>
      </c>
      <c r="B6">
        <v>0</v>
      </c>
      <c r="C6" s="5">
        <v>1</v>
      </c>
      <c r="D6" s="5">
        <v>0</v>
      </c>
      <c r="E6" s="5">
        <v>0</v>
      </c>
      <c r="F6" s="5">
        <v>0</v>
      </c>
      <c r="G6" s="13">
        <v>50</v>
      </c>
      <c r="H6" s="5">
        <f t="shared" si="0"/>
        <v>0.8</v>
      </c>
      <c r="I6" s="5">
        <f t="shared" si="2"/>
        <v>0.7142857142857143</v>
      </c>
      <c r="J6" s="4">
        <f t="shared" ca="1" si="14"/>
        <v>17.35700287020304</v>
      </c>
      <c r="K6" s="4">
        <f t="shared" ca="1" si="16"/>
        <v>1.5405755631013953</v>
      </c>
      <c r="L6" s="4">
        <f t="shared" ref="L6:L69" ca="1" si="17">P3</f>
        <v>1.5514343354130986</v>
      </c>
      <c r="M6" s="5">
        <f t="shared" si="3"/>
        <v>400</v>
      </c>
      <c r="N6" s="5">
        <v>40</v>
      </c>
      <c r="O6" s="5">
        <v>560</v>
      </c>
      <c r="P6" s="15">
        <f t="shared" ca="1" si="15"/>
        <v>8.5338982247961184</v>
      </c>
      <c r="Q6" s="5">
        <f t="shared" ca="1" si="4"/>
        <v>-1</v>
      </c>
      <c r="R6" s="15"/>
      <c r="S6" s="4"/>
      <c r="T6" s="5">
        <f t="shared" ca="1" si="5"/>
        <v>0</v>
      </c>
      <c r="U6" s="5">
        <v>7</v>
      </c>
      <c r="V6" s="5">
        <f t="shared" si="6"/>
        <v>0</v>
      </c>
      <c r="W6" s="5">
        <f t="shared" si="1"/>
        <v>0</v>
      </c>
      <c r="X6" s="5">
        <f t="shared" si="7"/>
        <v>0</v>
      </c>
      <c r="Y6" s="5">
        <f t="shared" si="8"/>
        <v>-1.3061159999999992</v>
      </c>
      <c r="Z6" s="5">
        <f t="shared" si="9"/>
        <v>1.3170535714285716</v>
      </c>
      <c r="AA6" s="5">
        <f t="shared" ca="1" si="10"/>
        <v>-0.75458554304087078</v>
      </c>
      <c r="AB6" s="10">
        <f t="shared" ca="1" si="11"/>
        <v>0.35223444650592783</v>
      </c>
      <c r="AC6" s="5">
        <f t="shared" ca="1" si="12"/>
        <v>1.2823117499024865</v>
      </c>
      <c r="AD6" s="14">
        <f t="shared" si="13"/>
        <v>1.6430000000000025</v>
      </c>
    </row>
    <row r="7" spans="1:33" x14ac:dyDescent="0.25">
      <c r="A7" s="3">
        <v>42407</v>
      </c>
      <c r="B7">
        <v>0</v>
      </c>
      <c r="C7" s="5">
        <v>1</v>
      </c>
      <c r="D7" s="5">
        <v>0</v>
      </c>
      <c r="E7" s="5">
        <v>0</v>
      </c>
      <c r="F7" s="5">
        <v>0</v>
      </c>
      <c r="G7" s="13">
        <v>50</v>
      </c>
      <c r="H7" s="5">
        <f t="shared" si="0"/>
        <v>0.8</v>
      </c>
      <c r="I7" s="5">
        <f t="shared" si="2"/>
        <v>0.7142857142857143</v>
      </c>
      <c r="J7" s="4">
        <f t="shared" ca="1" si="14"/>
        <v>8.5338982247961184</v>
      </c>
      <c r="K7" s="4">
        <f t="shared" ca="1" si="16"/>
        <v>17.35700287020304</v>
      </c>
      <c r="L7" s="4">
        <f t="shared" ca="1" si="17"/>
        <v>1.5405755631013953</v>
      </c>
      <c r="M7" s="5">
        <f t="shared" si="3"/>
        <v>400</v>
      </c>
      <c r="N7" s="5">
        <v>40</v>
      </c>
      <c r="O7" s="5">
        <v>560</v>
      </c>
      <c r="P7" s="15">
        <f t="shared" ca="1" si="15"/>
        <v>9.5091462329397363</v>
      </c>
      <c r="Q7" s="5">
        <f t="shared" ca="1" si="4"/>
        <v>0</v>
      </c>
      <c r="R7" s="15"/>
      <c r="S7" s="4"/>
      <c r="T7" s="5">
        <f t="shared" ca="1" si="5"/>
        <v>0</v>
      </c>
      <c r="U7" s="5">
        <v>7</v>
      </c>
      <c r="V7" s="5">
        <f t="shared" si="6"/>
        <v>0</v>
      </c>
      <c r="W7" s="5">
        <f t="shared" si="1"/>
        <v>0</v>
      </c>
      <c r="X7" s="5">
        <f t="shared" si="7"/>
        <v>0</v>
      </c>
      <c r="Y7" s="5">
        <f t="shared" si="8"/>
        <v>-1.3061159999999992</v>
      </c>
      <c r="Z7" s="5">
        <f t="shared" si="9"/>
        <v>1.3170535714285716</v>
      </c>
      <c r="AA7" s="5">
        <f t="shared" ca="1" si="10"/>
        <v>-0.72785814650345471</v>
      </c>
      <c r="AB7" s="10">
        <f t="shared" ca="1" si="11"/>
        <v>0.30061358188237486</v>
      </c>
      <c r="AC7" s="5">
        <f t="shared" ca="1" si="12"/>
        <v>1.2824532261322426</v>
      </c>
      <c r="AD7" s="14">
        <f t="shared" si="13"/>
        <v>1.6430000000000025</v>
      </c>
    </row>
    <row r="8" spans="1:33" x14ac:dyDescent="0.25">
      <c r="A8" s="3">
        <v>42414</v>
      </c>
      <c r="B8">
        <v>0</v>
      </c>
      <c r="C8" s="5">
        <v>1</v>
      </c>
      <c r="D8" s="5">
        <v>0</v>
      </c>
      <c r="E8" s="5">
        <v>0</v>
      </c>
      <c r="F8" s="5">
        <v>0</v>
      </c>
      <c r="G8" s="13">
        <v>50</v>
      </c>
      <c r="H8" s="5">
        <f t="shared" si="0"/>
        <v>0.8</v>
      </c>
      <c r="I8" s="5">
        <f t="shared" si="2"/>
        <v>0.7142857142857143</v>
      </c>
      <c r="J8" s="4">
        <f t="shared" ca="1" si="14"/>
        <v>9.5091462329397363</v>
      </c>
      <c r="K8" s="4">
        <f t="shared" ca="1" si="16"/>
        <v>8.5338982247961184</v>
      </c>
      <c r="L8" s="4">
        <f t="shared" ca="1" si="17"/>
        <v>17.35700287020304</v>
      </c>
      <c r="M8" s="5">
        <f t="shared" si="3"/>
        <v>400</v>
      </c>
      <c r="N8" s="5">
        <v>40</v>
      </c>
      <c r="O8" s="5">
        <v>560</v>
      </c>
      <c r="P8" s="15">
        <f t="shared" ca="1" si="15"/>
        <v>12.328183433038765</v>
      </c>
      <c r="Q8" s="5">
        <f t="shared" ca="1" si="4"/>
        <v>3</v>
      </c>
      <c r="R8" s="15"/>
      <c r="S8" s="4"/>
      <c r="T8" s="5">
        <f t="shared" ca="1" si="5"/>
        <v>0</v>
      </c>
      <c r="U8" s="5">
        <v>7</v>
      </c>
      <c r="V8" s="5">
        <f t="shared" si="6"/>
        <v>0</v>
      </c>
      <c r="W8" s="5">
        <f t="shared" si="1"/>
        <v>0</v>
      </c>
      <c r="X8" s="5">
        <f t="shared" si="7"/>
        <v>0</v>
      </c>
      <c r="Y8" s="5">
        <f t="shared" si="8"/>
        <v>-1.3061159999999992</v>
      </c>
      <c r="Z8" s="5">
        <f t="shared" si="9"/>
        <v>1.3170535714285716</v>
      </c>
      <c r="AA8" s="5">
        <f t="shared" ca="1" si="10"/>
        <v>-0.73154907691347326</v>
      </c>
      <c r="AB8" s="10">
        <f t="shared" ca="1" si="11"/>
        <v>0.32940998966882168</v>
      </c>
      <c r="AC8" s="5">
        <f t="shared" ca="1" si="12"/>
        <v>1.0763849488548423</v>
      </c>
      <c r="AD8" s="14">
        <f t="shared" si="13"/>
        <v>1.6430000000000025</v>
      </c>
    </row>
    <row r="9" spans="1:33" x14ac:dyDescent="0.25">
      <c r="A9" s="3">
        <v>42421</v>
      </c>
      <c r="B9">
        <v>0</v>
      </c>
      <c r="C9" s="5">
        <v>1</v>
      </c>
      <c r="D9" s="5">
        <v>0</v>
      </c>
      <c r="E9" s="5">
        <v>0</v>
      </c>
      <c r="F9" s="5">
        <v>0</v>
      </c>
      <c r="G9" s="13">
        <v>50</v>
      </c>
      <c r="H9" s="5">
        <f t="shared" si="0"/>
        <v>0.8</v>
      </c>
      <c r="I9" s="5">
        <f t="shared" si="2"/>
        <v>0.7142857142857143</v>
      </c>
      <c r="J9" s="4">
        <f t="shared" ca="1" si="14"/>
        <v>12.328183433038765</v>
      </c>
      <c r="K9" s="4">
        <f t="shared" ca="1" si="16"/>
        <v>9.5091462329397363</v>
      </c>
      <c r="L9" s="4">
        <f t="shared" ca="1" si="17"/>
        <v>8.5338982247961184</v>
      </c>
      <c r="M9" s="5">
        <f t="shared" si="3"/>
        <v>400</v>
      </c>
      <c r="N9" s="5">
        <v>40</v>
      </c>
      <c r="O9" s="5">
        <v>560</v>
      </c>
      <c r="P9" s="15">
        <f t="shared" ca="1" si="15"/>
        <v>9.4303150564103611</v>
      </c>
      <c r="Q9" s="5">
        <f t="shared" ca="1" si="4"/>
        <v>0</v>
      </c>
      <c r="R9" s="15"/>
      <c r="S9" s="4"/>
      <c r="T9" s="5">
        <f t="shared" ca="1" si="5"/>
        <v>0</v>
      </c>
      <c r="U9" s="5">
        <v>7</v>
      </c>
      <c r="V9" s="5">
        <f t="shared" si="6"/>
        <v>0</v>
      </c>
      <c r="W9" s="5">
        <f t="shared" si="1"/>
        <v>0</v>
      </c>
      <c r="X9" s="5">
        <f t="shared" si="7"/>
        <v>0</v>
      </c>
      <c r="Y9" s="5">
        <f t="shared" si="8"/>
        <v>-1.3061159999999992</v>
      </c>
      <c r="Z9" s="5">
        <f t="shared" si="9"/>
        <v>1.3170535714285716</v>
      </c>
      <c r="AA9" s="5">
        <f t="shared" ca="1" si="10"/>
        <v>-0.74118851250414508</v>
      </c>
      <c r="AB9" s="10">
        <f t="shared" ca="1" si="11"/>
        <v>0.32622702398224296</v>
      </c>
      <c r="AC9" s="5">
        <f t="shared" ca="1" si="12"/>
        <v>1.1913389735036877</v>
      </c>
      <c r="AD9" s="14">
        <f t="shared" si="13"/>
        <v>1.6430000000000025</v>
      </c>
    </row>
    <row r="10" spans="1:33" x14ac:dyDescent="0.25">
      <c r="A10" s="3">
        <v>42428</v>
      </c>
      <c r="B10">
        <v>0</v>
      </c>
      <c r="C10" s="5">
        <v>1</v>
      </c>
      <c r="D10" s="5">
        <v>0</v>
      </c>
      <c r="E10" s="5">
        <v>0</v>
      </c>
      <c r="F10" s="5">
        <v>0</v>
      </c>
      <c r="G10" s="13">
        <v>50</v>
      </c>
      <c r="H10" s="5">
        <f t="shared" si="0"/>
        <v>0.8</v>
      </c>
      <c r="I10" s="5">
        <f t="shared" si="2"/>
        <v>0.7142857142857143</v>
      </c>
      <c r="J10" s="4">
        <f t="shared" ca="1" si="14"/>
        <v>9.4303150564103611</v>
      </c>
      <c r="K10" s="4">
        <f t="shared" ca="1" si="16"/>
        <v>12.328183433038765</v>
      </c>
      <c r="L10" s="4">
        <f t="shared" ca="1" si="17"/>
        <v>9.5091462329397363</v>
      </c>
      <c r="M10" s="5">
        <f t="shared" si="3"/>
        <v>400</v>
      </c>
      <c r="N10" s="5">
        <v>40</v>
      </c>
      <c r="O10" s="5">
        <v>560</v>
      </c>
      <c r="P10" s="15">
        <f t="shared" ca="1" si="15"/>
        <v>10.418339140309953</v>
      </c>
      <c r="Q10" s="5">
        <f t="shared" ca="1" si="4"/>
        <v>1</v>
      </c>
      <c r="R10" s="15"/>
      <c r="S10" s="4"/>
      <c r="T10" s="5">
        <f t="shared" ca="1" si="5"/>
        <v>0</v>
      </c>
      <c r="U10" s="5">
        <v>7</v>
      </c>
      <c r="V10" s="5">
        <f t="shared" si="6"/>
        <v>0</v>
      </c>
      <c r="W10" s="5">
        <f t="shared" si="1"/>
        <v>0</v>
      </c>
      <c r="X10" s="5">
        <f t="shared" si="7"/>
        <v>0</v>
      </c>
      <c r="Y10" s="5">
        <f t="shared" si="8"/>
        <v>-1.3061159999999992</v>
      </c>
      <c r="Z10" s="5">
        <f t="shared" si="9"/>
        <v>1.3170535714285716</v>
      </c>
      <c r="AA10" s="5">
        <f t="shared" ca="1" si="10"/>
        <v>-0.73125753345662659</v>
      </c>
      <c r="AB10" s="10">
        <f t="shared" ca="1" si="11"/>
        <v>0.31702639132041976</v>
      </c>
      <c r="AC10" s="5">
        <f t="shared" ca="1" si="12"/>
        <v>1.1786327110175863</v>
      </c>
      <c r="AD10" s="14">
        <f t="shared" si="13"/>
        <v>1.6430000000000025</v>
      </c>
    </row>
    <row r="11" spans="1:33" x14ac:dyDescent="0.25">
      <c r="A11" s="3">
        <v>42435</v>
      </c>
      <c r="B11">
        <v>0</v>
      </c>
      <c r="C11" s="5">
        <v>0</v>
      </c>
      <c r="D11" s="5">
        <v>1</v>
      </c>
      <c r="E11" s="5">
        <v>0</v>
      </c>
      <c r="F11" s="5">
        <v>0</v>
      </c>
      <c r="G11" s="13">
        <v>50</v>
      </c>
      <c r="H11" s="5">
        <f t="shared" si="0"/>
        <v>0.8</v>
      </c>
      <c r="I11" s="5">
        <f t="shared" si="2"/>
        <v>0.7142857142857143</v>
      </c>
      <c r="J11" s="4">
        <f t="shared" ca="1" si="14"/>
        <v>10.418339140309953</v>
      </c>
      <c r="K11" s="4">
        <f t="shared" ca="1" si="16"/>
        <v>9.4303150564103611</v>
      </c>
      <c r="L11" s="4">
        <f t="shared" ca="1" si="17"/>
        <v>12.328183433038765</v>
      </c>
      <c r="M11" s="5">
        <f t="shared" si="3"/>
        <v>400</v>
      </c>
      <c r="N11" s="5">
        <v>40</v>
      </c>
      <c r="O11" s="5">
        <v>560</v>
      </c>
      <c r="P11" s="15">
        <f t="shared" ca="1" si="15"/>
        <v>59.38629306686142</v>
      </c>
      <c r="Q11" s="5">
        <f t="shared" ca="1" si="4"/>
        <v>-2</v>
      </c>
      <c r="R11" s="15"/>
      <c r="S11" s="4"/>
      <c r="T11" s="5">
        <f t="shared" ca="1" si="5"/>
        <v>0</v>
      </c>
      <c r="U11" s="5">
        <f t="shared" ref="U11:U36" si="18">-1.6895*C11</f>
        <v>0</v>
      </c>
      <c r="V11" s="5">
        <f t="shared" si="6"/>
        <v>54</v>
      </c>
      <c r="W11" s="5">
        <f t="shared" si="1"/>
        <v>0</v>
      </c>
      <c r="X11" s="5">
        <f t="shared" si="7"/>
        <v>0</v>
      </c>
      <c r="Y11" s="5">
        <f t="shared" si="8"/>
        <v>-10.075751999999994</v>
      </c>
      <c r="Z11" s="5">
        <f t="shared" si="9"/>
        <v>10.160127551020409</v>
      </c>
      <c r="AA11" s="5">
        <f t="shared" ca="1" si="10"/>
        <v>-5.6686508304300851</v>
      </c>
      <c r="AB11" s="10">
        <f t="shared" ca="1" si="11"/>
        <v>2.5185932426672282</v>
      </c>
      <c r="AC11" s="5">
        <f t="shared" ca="1" si="12"/>
        <v>8.8089751036038564</v>
      </c>
      <c r="AD11" s="14">
        <f t="shared" si="13"/>
        <v>1.6430000000000025</v>
      </c>
    </row>
    <row r="12" spans="1:33" x14ac:dyDescent="0.25">
      <c r="A12" s="3">
        <v>42442</v>
      </c>
      <c r="B12">
        <v>0</v>
      </c>
      <c r="C12" s="5">
        <v>0</v>
      </c>
      <c r="D12" s="5">
        <v>1</v>
      </c>
      <c r="E12" s="5">
        <v>0</v>
      </c>
      <c r="F12" s="5">
        <v>0</v>
      </c>
      <c r="G12" s="13">
        <v>50</v>
      </c>
      <c r="H12" s="5">
        <f t="shared" si="0"/>
        <v>0.8</v>
      </c>
      <c r="I12" s="5">
        <f t="shared" si="2"/>
        <v>0.7142857142857143</v>
      </c>
      <c r="J12" s="4">
        <f t="shared" ca="1" si="14"/>
        <v>59.38629306686142</v>
      </c>
      <c r="K12" s="4">
        <f t="shared" ca="1" si="16"/>
        <v>10.418339140309953</v>
      </c>
      <c r="L12" s="4">
        <f t="shared" ca="1" si="17"/>
        <v>9.4303150564103611</v>
      </c>
      <c r="M12" s="5">
        <f t="shared" si="3"/>
        <v>400</v>
      </c>
      <c r="N12" s="5">
        <v>40</v>
      </c>
      <c r="O12" s="5">
        <v>560</v>
      </c>
      <c r="P12" s="15">
        <f t="shared" ca="1" si="15"/>
        <v>72.105013103968489</v>
      </c>
      <c r="Q12" s="5">
        <f t="shared" ca="1" si="4"/>
        <v>10</v>
      </c>
      <c r="R12" s="15"/>
      <c r="S12" s="4"/>
      <c r="T12" s="5">
        <f t="shared" ca="1" si="5"/>
        <v>0</v>
      </c>
      <c r="U12" s="5">
        <f t="shared" si="18"/>
        <v>0</v>
      </c>
      <c r="V12" s="5">
        <f t="shared" si="6"/>
        <v>54</v>
      </c>
      <c r="W12" s="5">
        <f t="shared" si="1"/>
        <v>0</v>
      </c>
      <c r="X12" s="5">
        <f t="shared" si="7"/>
        <v>0</v>
      </c>
      <c r="Y12" s="5">
        <f t="shared" si="8"/>
        <v>-10.075751999999994</v>
      </c>
      <c r="Z12" s="5">
        <f t="shared" si="9"/>
        <v>10.160127551020409</v>
      </c>
      <c r="AA12" s="5">
        <f t="shared" ca="1" si="10"/>
        <v>-5.2163123228146038</v>
      </c>
      <c r="AB12" s="10">
        <f t="shared" ca="1" si="11"/>
        <v>2.4937172662948464</v>
      </c>
      <c r="AC12" s="5">
        <f t="shared" ca="1" si="12"/>
        <v>9.1002326094678345</v>
      </c>
      <c r="AD12" s="14">
        <f t="shared" si="13"/>
        <v>1.6430000000000025</v>
      </c>
    </row>
    <row r="13" spans="1:33" x14ac:dyDescent="0.25">
      <c r="A13" s="3">
        <v>42449</v>
      </c>
      <c r="B13">
        <v>0</v>
      </c>
      <c r="C13" s="5">
        <v>0</v>
      </c>
      <c r="D13" s="5">
        <v>1</v>
      </c>
      <c r="E13" s="5">
        <v>0</v>
      </c>
      <c r="F13" s="5">
        <v>0</v>
      </c>
      <c r="G13" s="13">
        <v>50</v>
      </c>
      <c r="H13" s="5">
        <f t="shared" si="0"/>
        <v>0.8</v>
      </c>
      <c r="I13" s="5">
        <f t="shared" si="2"/>
        <v>0.7142857142857143</v>
      </c>
      <c r="J13" s="4">
        <f t="shared" ca="1" si="14"/>
        <v>72.105013103968489</v>
      </c>
      <c r="K13" s="4">
        <f t="shared" ca="1" si="16"/>
        <v>59.38629306686142</v>
      </c>
      <c r="L13" s="4">
        <f t="shared" ca="1" si="17"/>
        <v>10.418339140309953</v>
      </c>
      <c r="M13" s="5">
        <f t="shared" si="3"/>
        <v>400</v>
      </c>
      <c r="N13" s="5">
        <v>40</v>
      </c>
      <c r="O13" s="5">
        <v>560</v>
      </c>
      <c r="P13" s="15">
        <f t="shared" ca="1" si="15"/>
        <v>57.472854354736207</v>
      </c>
      <c r="Q13" s="5">
        <f t="shared" ca="1" si="4"/>
        <v>-4</v>
      </c>
      <c r="R13" s="15"/>
      <c r="S13" s="5"/>
      <c r="T13" s="5">
        <f t="shared" ca="1" si="5"/>
        <v>0</v>
      </c>
      <c r="U13" s="5">
        <f t="shared" si="18"/>
        <v>0</v>
      </c>
      <c r="V13" s="5">
        <f t="shared" si="6"/>
        <v>54</v>
      </c>
      <c r="W13" s="5">
        <f t="shared" si="1"/>
        <v>0</v>
      </c>
      <c r="X13" s="5">
        <f t="shared" si="7"/>
        <v>0</v>
      </c>
      <c r="Y13" s="5">
        <f t="shared" si="8"/>
        <v>-10.075751999999994</v>
      </c>
      <c r="Z13" s="5">
        <f t="shared" si="9"/>
        <v>10.160127551020409</v>
      </c>
      <c r="AA13" s="5">
        <f t="shared" ca="1" si="10"/>
        <v>-4.5162765814486034</v>
      </c>
      <c r="AB13" s="10">
        <f t="shared" ca="1" si="11"/>
        <v>1.2608266063090965</v>
      </c>
      <c r="AC13" s="5">
        <f t="shared" ca="1" si="12"/>
        <v>9.0009287788552967</v>
      </c>
      <c r="AD13" s="14">
        <f t="shared" si="13"/>
        <v>1.6430000000000025</v>
      </c>
    </row>
    <row r="14" spans="1:33" x14ac:dyDescent="0.25">
      <c r="A14" s="3">
        <v>42456</v>
      </c>
      <c r="B14">
        <v>1</v>
      </c>
      <c r="C14" s="5">
        <v>0</v>
      </c>
      <c r="D14" s="5">
        <v>1</v>
      </c>
      <c r="E14" s="5">
        <v>0</v>
      </c>
      <c r="F14" s="5">
        <v>0</v>
      </c>
      <c r="G14" s="13">
        <v>50</v>
      </c>
      <c r="H14" s="5">
        <f t="shared" si="0"/>
        <v>0.8</v>
      </c>
      <c r="I14" s="5">
        <f t="shared" si="2"/>
        <v>0.7142857142857143</v>
      </c>
      <c r="J14" s="4">
        <f t="shared" ca="1" si="14"/>
        <v>57.472854354736207</v>
      </c>
      <c r="K14" s="4">
        <f t="shared" ca="1" si="16"/>
        <v>72.105013103968489</v>
      </c>
      <c r="L14" s="4">
        <f t="shared" ca="1" si="17"/>
        <v>59.38629306686142</v>
      </c>
      <c r="M14" s="5">
        <f t="shared" si="3"/>
        <v>400</v>
      </c>
      <c r="N14" s="5">
        <v>40</v>
      </c>
      <c r="O14" s="5">
        <v>560</v>
      </c>
      <c r="P14" s="15">
        <f t="shared" ca="1" si="15"/>
        <v>111.23926857996183</v>
      </c>
      <c r="Q14" s="5">
        <f t="shared" ca="1" si="4"/>
        <v>7</v>
      </c>
      <c r="R14" s="15"/>
      <c r="S14" s="5"/>
      <c r="T14" s="5">
        <f t="shared" ca="1" si="5"/>
        <v>0.88</v>
      </c>
      <c r="U14" s="5">
        <f t="shared" si="18"/>
        <v>0</v>
      </c>
      <c r="V14" s="5">
        <f t="shared" si="6"/>
        <v>54</v>
      </c>
      <c r="W14" s="5">
        <f t="shared" si="1"/>
        <v>0</v>
      </c>
      <c r="X14" s="5">
        <f t="shared" si="7"/>
        <v>0</v>
      </c>
      <c r="Y14" s="5">
        <f t="shared" si="8"/>
        <v>-10.075751999999994</v>
      </c>
      <c r="Z14" s="5">
        <f t="shared" si="9"/>
        <v>10.160127551020409</v>
      </c>
      <c r="AA14" s="5">
        <f t="shared" ca="1" si="10"/>
        <v>-5.3008392757511675</v>
      </c>
      <c r="AB14" s="10">
        <f t="shared" ca="1" si="11"/>
        <v>0.94060103257483352</v>
      </c>
      <c r="AC14" s="5">
        <f t="shared" ca="1" si="12"/>
        <v>4.0792821495824247</v>
      </c>
      <c r="AD14" s="14">
        <f t="shared" si="13"/>
        <v>1.6430000000000025</v>
      </c>
    </row>
    <row r="15" spans="1:33" x14ac:dyDescent="0.25">
      <c r="A15" s="3">
        <v>42463</v>
      </c>
      <c r="B15">
        <v>1</v>
      </c>
      <c r="C15" s="5">
        <v>0</v>
      </c>
      <c r="D15" s="5">
        <v>1</v>
      </c>
      <c r="E15" s="5">
        <v>0</v>
      </c>
      <c r="F15" s="5">
        <v>0</v>
      </c>
      <c r="G15" s="13">
        <v>50</v>
      </c>
      <c r="H15" s="5">
        <f t="shared" si="0"/>
        <v>0.8</v>
      </c>
      <c r="I15" s="5">
        <f t="shared" si="2"/>
        <v>0.7142857142857143</v>
      </c>
      <c r="J15" s="4">
        <f t="shared" ca="1" si="14"/>
        <v>111.23926857996183</v>
      </c>
      <c r="K15" s="4">
        <f t="shared" ca="1" si="16"/>
        <v>57.472854354736207</v>
      </c>
      <c r="L15" s="4">
        <f t="shared" ca="1" si="17"/>
        <v>72.105013103968489</v>
      </c>
      <c r="M15" s="5">
        <f t="shared" si="3"/>
        <v>400</v>
      </c>
      <c r="N15" s="5">
        <v>40</v>
      </c>
      <c r="O15" s="5">
        <v>560</v>
      </c>
      <c r="P15" s="15">
        <f t="shared" ca="1" si="15"/>
        <v>108.88559497175662</v>
      </c>
      <c r="Q15" s="5">
        <f t="shared" ca="1" si="4"/>
        <v>-2</v>
      </c>
      <c r="R15" s="15"/>
      <c r="S15" s="5"/>
      <c r="T15" s="5">
        <f t="shared" ca="1" si="5"/>
        <v>0.88</v>
      </c>
      <c r="U15" s="5">
        <f t="shared" si="18"/>
        <v>0</v>
      </c>
      <c r="V15" s="5">
        <f t="shared" si="6"/>
        <v>54</v>
      </c>
      <c r="W15" s="5">
        <f t="shared" si="1"/>
        <v>0</v>
      </c>
      <c r="X15" s="5">
        <f t="shared" si="7"/>
        <v>0</v>
      </c>
      <c r="Y15" s="5">
        <f t="shared" si="8"/>
        <v>-10.075751999999994</v>
      </c>
      <c r="Z15" s="5">
        <f t="shared" si="9"/>
        <v>10.160127551020409</v>
      </c>
      <c r="AA15" s="5">
        <f t="shared" ca="1" si="10"/>
        <v>-0.85563370289489793</v>
      </c>
      <c r="AB15" s="10">
        <f t="shared" ca="1" si="11"/>
        <v>1.3090022094836296</v>
      </c>
      <c r="AC15" s="5">
        <f t="shared" ca="1" si="12"/>
        <v>2.8009553954528856</v>
      </c>
      <c r="AD15" s="14">
        <f t="shared" si="13"/>
        <v>1.6430000000000025</v>
      </c>
    </row>
    <row r="16" spans="1:33" x14ac:dyDescent="0.25">
      <c r="A16" s="3">
        <v>42470</v>
      </c>
      <c r="B16">
        <v>1</v>
      </c>
      <c r="C16" s="5">
        <v>0</v>
      </c>
      <c r="D16" s="5">
        <v>1</v>
      </c>
      <c r="E16" s="5">
        <v>0</v>
      </c>
      <c r="F16" s="5">
        <v>0</v>
      </c>
      <c r="G16" s="13">
        <v>50</v>
      </c>
      <c r="H16" s="5">
        <f t="shared" si="0"/>
        <v>0.8</v>
      </c>
      <c r="I16" s="5">
        <f t="shared" si="2"/>
        <v>0.7142857142857143</v>
      </c>
      <c r="J16" s="4">
        <f t="shared" ca="1" si="14"/>
        <v>108.88559497175662</v>
      </c>
      <c r="K16" s="4">
        <f t="shared" ca="1" si="16"/>
        <v>111.23926857996183</v>
      </c>
      <c r="L16" s="4">
        <f t="shared" ca="1" si="17"/>
        <v>57.472854354736207</v>
      </c>
      <c r="M16" s="5">
        <f t="shared" si="3"/>
        <v>400</v>
      </c>
      <c r="N16" s="5">
        <v>40</v>
      </c>
      <c r="O16" s="5">
        <v>560</v>
      </c>
      <c r="P16" s="15">
        <f t="shared" ca="1" si="15"/>
        <v>93.748557872075338</v>
      </c>
      <c r="Q16" s="5">
        <f t="shared" ca="1" si="4"/>
        <v>-8</v>
      </c>
      <c r="R16" s="15"/>
      <c r="S16" s="5"/>
      <c r="T16" s="5">
        <f t="shared" ca="1" si="5"/>
        <v>0.73</v>
      </c>
      <c r="U16" s="5">
        <f t="shared" si="18"/>
        <v>0</v>
      </c>
      <c r="V16" s="5">
        <f t="shared" si="6"/>
        <v>54</v>
      </c>
      <c r="W16" s="5">
        <f t="shared" si="1"/>
        <v>0</v>
      </c>
      <c r="X16" s="5">
        <f t="shared" si="7"/>
        <v>0</v>
      </c>
      <c r="Y16" s="5">
        <f t="shared" si="8"/>
        <v>-10.075751999999994</v>
      </c>
      <c r="Z16" s="5">
        <f t="shared" si="9"/>
        <v>10.160127551020409</v>
      </c>
      <c r="AA16" s="5">
        <f t="shared" ca="1" si="10"/>
        <v>-1.1400756555121219</v>
      </c>
      <c r="AB16" s="10">
        <f t="shared" ca="1" si="11"/>
        <v>-4.4701684671988581E-2</v>
      </c>
      <c r="AC16" s="5">
        <f t="shared" ca="1" si="12"/>
        <v>4.2715970909413503</v>
      </c>
      <c r="AD16" s="14">
        <f t="shared" si="13"/>
        <v>1.6430000000000025</v>
      </c>
    </row>
    <row r="17" spans="1:30" x14ac:dyDescent="0.25">
      <c r="A17" s="3">
        <v>42477</v>
      </c>
      <c r="B17">
        <v>1</v>
      </c>
      <c r="C17" s="5">
        <v>0</v>
      </c>
      <c r="D17" s="5">
        <v>1</v>
      </c>
      <c r="E17" s="5">
        <v>0</v>
      </c>
      <c r="F17" s="5">
        <v>0</v>
      </c>
      <c r="G17" s="13">
        <v>50</v>
      </c>
      <c r="H17" s="5">
        <f t="shared" si="0"/>
        <v>0.8</v>
      </c>
      <c r="I17" s="5">
        <f t="shared" si="2"/>
        <v>0.7142857142857143</v>
      </c>
      <c r="J17" s="4">
        <f t="shared" ca="1" si="14"/>
        <v>93.748557872075338</v>
      </c>
      <c r="K17" s="4">
        <f t="shared" ca="1" si="16"/>
        <v>108.88559497175662</v>
      </c>
      <c r="L17" s="4">
        <f t="shared" ca="1" si="17"/>
        <v>111.23926857996183</v>
      </c>
      <c r="M17" s="5">
        <f t="shared" si="3"/>
        <v>400</v>
      </c>
      <c r="N17" s="5">
        <v>40</v>
      </c>
      <c r="O17" s="5">
        <v>560</v>
      </c>
      <c r="P17" s="15">
        <f t="shared" ca="1" si="15"/>
        <v>70.79192898094297</v>
      </c>
      <c r="Q17" s="5">
        <f t="shared" ca="1" si="4"/>
        <v>-8</v>
      </c>
      <c r="R17" s="15"/>
      <c r="S17" s="5"/>
      <c r="T17" s="5">
        <f t="shared" ca="1" si="5"/>
        <v>0.52</v>
      </c>
      <c r="U17" s="5">
        <f t="shared" si="18"/>
        <v>0</v>
      </c>
      <c r="V17" s="5">
        <f t="shared" si="6"/>
        <v>54</v>
      </c>
      <c r="W17" s="5">
        <f t="shared" si="1"/>
        <v>0</v>
      </c>
      <c r="X17" s="5">
        <f t="shared" si="7"/>
        <v>0</v>
      </c>
      <c r="Y17" s="5">
        <f t="shared" si="8"/>
        <v>-10.075751999999994</v>
      </c>
      <c r="Z17" s="5">
        <f t="shared" si="9"/>
        <v>10.160127551020409</v>
      </c>
      <c r="AA17" s="5">
        <f t="shared" ca="1" si="10"/>
        <v>-2.7728073146191776</v>
      </c>
      <c r="AB17" s="10">
        <f t="shared" ca="1" si="11"/>
        <v>1.4557932598598189E-2</v>
      </c>
      <c r="AC17" s="5">
        <f t="shared" ca="1" si="12"/>
        <v>-1.1323307868005146</v>
      </c>
      <c r="AD17" s="14">
        <f t="shared" si="13"/>
        <v>1.6430000000000025</v>
      </c>
    </row>
    <row r="18" spans="1:30" x14ac:dyDescent="0.25">
      <c r="A18" s="3">
        <v>42484</v>
      </c>
      <c r="B18">
        <v>0</v>
      </c>
      <c r="C18" s="5">
        <v>0</v>
      </c>
      <c r="D18" s="5">
        <v>1</v>
      </c>
      <c r="E18" s="5">
        <v>0</v>
      </c>
      <c r="F18" s="5">
        <v>0</v>
      </c>
      <c r="G18" s="13">
        <v>50</v>
      </c>
      <c r="H18" s="5">
        <f t="shared" si="0"/>
        <v>0.8</v>
      </c>
      <c r="I18" s="5">
        <f t="shared" si="2"/>
        <v>0.7142857142857143</v>
      </c>
      <c r="J18" s="4">
        <f t="shared" ca="1" si="14"/>
        <v>70.79192898094297</v>
      </c>
      <c r="K18" s="4">
        <f t="shared" ca="1" si="16"/>
        <v>93.748557872075338</v>
      </c>
      <c r="L18" s="4">
        <f t="shared" ca="1" si="17"/>
        <v>108.88559497175662</v>
      </c>
      <c r="M18" s="5">
        <f t="shared" si="3"/>
        <v>400</v>
      </c>
      <c r="N18" s="5">
        <v>40</v>
      </c>
      <c r="O18" s="5">
        <v>560</v>
      </c>
      <c r="P18" s="15">
        <f t="shared" ca="1" si="15"/>
        <v>50.627608741017433</v>
      </c>
      <c r="Q18" s="5">
        <f t="shared" ca="1" si="4"/>
        <v>0</v>
      </c>
      <c r="R18" s="15"/>
      <c r="S18" s="5"/>
      <c r="T18" s="5">
        <f t="shared" ca="1" si="5"/>
        <v>0</v>
      </c>
      <c r="U18" s="5">
        <f t="shared" si="18"/>
        <v>0</v>
      </c>
      <c r="V18" s="5">
        <f t="shared" si="6"/>
        <v>54</v>
      </c>
      <c r="W18" s="5">
        <f t="shared" si="1"/>
        <v>0</v>
      </c>
      <c r="X18" s="5">
        <f t="shared" si="7"/>
        <v>0</v>
      </c>
      <c r="Y18" s="5">
        <f t="shared" si="8"/>
        <v>-10.075751999999994</v>
      </c>
      <c r="Z18" s="5">
        <f t="shared" si="9"/>
        <v>10.160127551020409</v>
      </c>
      <c r="AA18" s="5">
        <f t="shared" ca="1" si="10"/>
        <v>-4.5996685575549803</v>
      </c>
      <c r="AB18" s="10">
        <f t="shared" ca="1" si="11"/>
        <v>0.39567068417582318</v>
      </c>
      <c r="AC18" s="5">
        <f t="shared" ca="1" si="12"/>
        <v>-0.89576893662382839</v>
      </c>
      <c r="AD18" s="14">
        <f t="shared" si="13"/>
        <v>1.6430000000000025</v>
      </c>
    </row>
    <row r="19" spans="1:30" x14ac:dyDescent="0.25">
      <c r="A19" s="3">
        <v>42491</v>
      </c>
      <c r="B19">
        <v>0</v>
      </c>
      <c r="C19" s="5">
        <v>0</v>
      </c>
      <c r="D19" s="5">
        <v>1</v>
      </c>
      <c r="E19" s="5">
        <v>0</v>
      </c>
      <c r="F19" s="5">
        <v>0</v>
      </c>
      <c r="G19" s="13">
        <v>50</v>
      </c>
      <c r="H19" s="5">
        <f t="shared" si="0"/>
        <v>0.8</v>
      </c>
      <c r="I19" s="5">
        <f t="shared" si="2"/>
        <v>0.7142857142857143</v>
      </c>
      <c r="J19" s="4">
        <f t="shared" ca="1" si="14"/>
        <v>50.627608741017433</v>
      </c>
      <c r="K19" s="4">
        <f t="shared" ca="1" si="16"/>
        <v>70.79192898094297</v>
      </c>
      <c r="L19" s="4">
        <f t="shared" ca="1" si="17"/>
        <v>93.748557872075338</v>
      </c>
      <c r="M19" s="5">
        <f t="shared" si="3"/>
        <v>400</v>
      </c>
      <c r="N19" s="5">
        <v>40</v>
      </c>
      <c r="O19" s="5">
        <v>560</v>
      </c>
      <c r="P19" s="15">
        <f t="shared" ca="1" si="15"/>
        <v>41.767939567847236</v>
      </c>
      <c r="Q19" s="5">
        <f t="shared" ca="1" si="4"/>
        <v>-10</v>
      </c>
      <c r="R19" s="15"/>
      <c r="S19" s="5"/>
      <c r="T19" s="5">
        <f t="shared" ca="1" si="5"/>
        <v>0</v>
      </c>
      <c r="U19" s="5">
        <f t="shared" si="18"/>
        <v>0</v>
      </c>
      <c r="V19" s="5">
        <f t="shared" si="6"/>
        <v>54</v>
      </c>
      <c r="W19" s="5">
        <f t="shared" si="1"/>
        <v>0</v>
      </c>
      <c r="X19" s="5">
        <f t="shared" si="7"/>
        <v>0</v>
      </c>
      <c r="Y19" s="5">
        <f t="shared" si="8"/>
        <v>-10.075751999999994</v>
      </c>
      <c r="Z19" s="5">
        <f t="shared" si="9"/>
        <v>10.160127551020409</v>
      </c>
      <c r="AA19" s="5">
        <f t="shared" ca="1" si="10"/>
        <v>-5.5587140109278774</v>
      </c>
      <c r="AB19" s="10">
        <f t="shared" ca="1" si="11"/>
        <v>0.9736612080823086</v>
      </c>
      <c r="AC19" s="5">
        <f t="shared" ca="1" si="12"/>
        <v>0.62561681967238703</v>
      </c>
      <c r="AD19" s="14">
        <f t="shared" si="13"/>
        <v>1.6430000000000025</v>
      </c>
    </row>
    <row r="20" spans="1:30" x14ac:dyDescent="0.25">
      <c r="A20" s="3">
        <v>42498</v>
      </c>
      <c r="B20">
        <v>0</v>
      </c>
      <c r="C20" s="5">
        <v>0</v>
      </c>
      <c r="D20" s="5">
        <v>1</v>
      </c>
      <c r="E20" s="5">
        <v>0</v>
      </c>
      <c r="F20" s="5">
        <v>0</v>
      </c>
      <c r="G20" s="13">
        <v>50</v>
      </c>
      <c r="H20" s="5">
        <f t="shared" si="0"/>
        <v>0.8</v>
      </c>
      <c r="I20" s="5">
        <f t="shared" si="2"/>
        <v>0.7142857142857143</v>
      </c>
      <c r="J20" s="4">
        <f t="shared" ca="1" si="14"/>
        <v>41.767939567847236</v>
      </c>
      <c r="K20" s="4">
        <f t="shared" ca="1" si="16"/>
        <v>50.627608741017433</v>
      </c>
      <c r="L20" s="4">
        <f t="shared" ca="1" si="17"/>
        <v>70.79192898094297</v>
      </c>
      <c r="M20" s="5">
        <f t="shared" si="3"/>
        <v>400</v>
      </c>
      <c r="N20" s="5">
        <v>40</v>
      </c>
      <c r="O20" s="5">
        <v>560</v>
      </c>
      <c r="P20" s="15">
        <f t="shared" ca="1" si="15"/>
        <v>61.352489539837215</v>
      </c>
      <c r="Q20" s="5">
        <f t="shared" ca="1" si="4"/>
        <v>7</v>
      </c>
      <c r="R20" s="15"/>
      <c r="S20" s="5"/>
      <c r="T20" s="5">
        <f t="shared" ca="1" si="5"/>
        <v>0</v>
      </c>
      <c r="U20" s="5">
        <f t="shared" si="18"/>
        <v>0</v>
      </c>
      <c r="V20" s="5">
        <f t="shared" si="6"/>
        <v>54</v>
      </c>
      <c r="W20" s="5">
        <f t="shared" si="1"/>
        <v>0</v>
      </c>
      <c r="X20" s="5">
        <f t="shared" si="7"/>
        <v>0</v>
      </c>
      <c r="Y20" s="5">
        <f t="shared" si="8"/>
        <v>-10.075751999999994</v>
      </c>
      <c r="Z20" s="5">
        <f t="shared" si="9"/>
        <v>10.160127551020409</v>
      </c>
      <c r="AA20" s="5">
        <f t="shared" ca="1" si="10"/>
        <v>-5.7891645900541047</v>
      </c>
      <c r="AB20" s="10">
        <f t="shared" ca="1" si="11"/>
        <v>1.4813483809230337</v>
      </c>
      <c r="AC20" s="5">
        <f t="shared" ca="1" si="12"/>
        <v>2.932930197947873</v>
      </c>
      <c r="AD20" s="14">
        <f t="shared" si="13"/>
        <v>1.6430000000000025</v>
      </c>
    </row>
    <row r="21" spans="1:30" x14ac:dyDescent="0.25">
      <c r="A21" s="3">
        <v>42505</v>
      </c>
      <c r="B21">
        <v>0</v>
      </c>
      <c r="C21" s="5">
        <v>0</v>
      </c>
      <c r="D21" s="5">
        <v>1</v>
      </c>
      <c r="E21" s="5">
        <v>0</v>
      </c>
      <c r="F21" s="5">
        <v>0</v>
      </c>
      <c r="G21" s="13">
        <v>50</v>
      </c>
      <c r="H21" s="5">
        <f t="shared" si="0"/>
        <v>0.8</v>
      </c>
      <c r="I21" s="5">
        <f t="shared" si="2"/>
        <v>0.7142857142857143</v>
      </c>
      <c r="J21" s="4">
        <f t="shared" ca="1" si="14"/>
        <v>61.352489539837215</v>
      </c>
      <c r="K21" s="4">
        <f t="shared" ca="1" si="16"/>
        <v>41.767939567847236</v>
      </c>
      <c r="L21" s="4">
        <f t="shared" ca="1" si="17"/>
        <v>50.627608741017433</v>
      </c>
      <c r="M21" s="5">
        <f t="shared" si="3"/>
        <v>400</v>
      </c>
      <c r="N21" s="5">
        <v>40</v>
      </c>
      <c r="O21" s="5">
        <v>560</v>
      </c>
      <c r="P21" s="15">
        <f t="shared" ca="1" si="15"/>
        <v>53.267592976043971</v>
      </c>
      <c r="Q21" s="5">
        <f t="shared" ca="1" si="4"/>
        <v>-4</v>
      </c>
      <c r="R21" s="15"/>
      <c r="S21" s="5"/>
      <c r="T21" s="5">
        <f t="shared" ca="1" si="5"/>
        <v>0</v>
      </c>
      <c r="U21" s="5">
        <f t="shared" si="18"/>
        <v>0</v>
      </c>
      <c r="V21" s="5">
        <f t="shared" si="6"/>
        <v>54</v>
      </c>
      <c r="W21" s="5">
        <f t="shared" si="1"/>
        <v>0</v>
      </c>
      <c r="X21" s="5">
        <f t="shared" si="7"/>
        <v>0</v>
      </c>
      <c r="Y21" s="5">
        <f t="shared" si="8"/>
        <v>-10.075751999999994</v>
      </c>
      <c r="Z21" s="5">
        <f t="shared" si="9"/>
        <v>10.160127551020409</v>
      </c>
      <c r="AA21" s="5">
        <f t="shared" ca="1" si="10"/>
        <v>-5.1237908909691594</v>
      </c>
      <c r="AB21" s="10">
        <f t="shared" ca="1" si="11"/>
        <v>1.7044127015305262</v>
      </c>
      <c r="AC21" s="5">
        <f t="shared" ca="1" si="12"/>
        <v>4.9595956144621898</v>
      </c>
      <c r="AD21" s="14">
        <f t="shared" si="13"/>
        <v>1.6430000000000025</v>
      </c>
    </row>
    <row r="22" spans="1:30" x14ac:dyDescent="0.25">
      <c r="A22" s="3">
        <v>42512</v>
      </c>
      <c r="B22">
        <v>0</v>
      </c>
      <c r="C22" s="5">
        <v>0</v>
      </c>
      <c r="D22" s="5">
        <v>1</v>
      </c>
      <c r="E22" s="5">
        <v>0</v>
      </c>
      <c r="F22" s="5">
        <v>0</v>
      </c>
      <c r="G22" s="13">
        <v>50</v>
      </c>
      <c r="H22" s="5">
        <f t="shared" si="0"/>
        <v>0.8</v>
      </c>
      <c r="I22" s="5">
        <f t="shared" si="2"/>
        <v>0.7142857142857143</v>
      </c>
      <c r="J22" s="4">
        <f t="shared" ca="1" si="14"/>
        <v>53.267592976043971</v>
      </c>
      <c r="K22" s="4">
        <f t="shared" ca="1" si="16"/>
        <v>61.352489539837215</v>
      </c>
      <c r="L22" s="4">
        <f t="shared" ca="1" si="17"/>
        <v>41.767939567847236</v>
      </c>
      <c r="M22" s="5">
        <f t="shared" si="3"/>
        <v>400</v>
      </c>
      <c r="N22" s="5">
        <v>40</v>
      </c>
      <c r="O22" s="5">
        <v>560</v>
      </c>
      <c r="P22" s="15">
        <f t="shared" ca="1" si="15"/>
        <v>48.321253678318762</v>
      </c>
      <c r="Q22" s="5">
        <f t="shared" ca="1" si="4"/>
        <v>-9</v>
      </c>
      <c r="R22" s="15"/>
      <c r="S22" s="5"/>
      <c r="T22" s="5">
        <f t="shared" ca="1" si="5"/>
        <v>0</v>
      </c>
      <c r="U22" s="5">
        <f>7*C22</f>
        <v>0</v>
      </c>
      <c r="V22" s="5">
        <f t="shared" si="6"/>
        <v>54</v>
      </c>
      <c r="W22" s="5">
        <f t="shared" si="1"/>
        <v>0</v>
      </c>
      <c r="X22" s="5">
        <f t="shared" si="7"/>
        <v>0</v>
      </c>
      <c r="Y22" s="5">
        <f t="shared" si="8"/>
        <v>-10.075751999999994</v>
      </c>
      <c r="Z22" s="5">
        <f t="shared" si="9"/>
        <v>10.160127551020409</v>
      </c>
      <c r="AA22" s="5">
        <f t="shared" ca="1" si="10"/>
        <v>-5.4675033811969973</v>
      </c>
      <c r="AB22" s="10">
        <f t="shared" ca="1" si="11"/>
        <v>1.2113226946107489</v>
      </c>
      <c r="AC22" s="5">
        <f t="shared" ca="1" si="12"/>
        <v>5.8500588138845933</v>
      </c>
      <c r="AD22" s="14">
        <f t="shared" si="13"/>
        <v>1.6430000000000025</v>
      </c>
    </row>
    <row r="23" spans="1:30" x14ac:dyDescent="0.25">
      <c r="A23" s="3">
        <v>42519</v>
      </c>
      <c r="B23">
        <v>0</v>
      </c>
      <c r="C23" s="5">
        <v>0</v>
      </c>
      <c r="D23" s="5">
        <v>1</v>
      </c>
      <c r="E23" s="5">
        <v>0</v>
      </c>
      <c r="F23" s="5">
        <v>0</v>
      </c>
      <c r="G23" s="13">
        <v>50</v>
      </c>
      <c r="H23" s="5">
        <f t="shared" si="0"/>
        <v>0.8</v>
      </c>
      <c r="I23" s="5">
        <f t="shared" si="2"/>
        <v>0.7142857142857143</v>
      </c>
      <c r="J23" s="4">
        <f t="shared" ca="1" si="14"/>
        <v>48.321253678318762</v>
      </c>
      <c r="K23" s="4">
        <f t="shared" ca="1" si="16"/>
        <v>53.267592976043971</v>
      </c>
      <c r="L23" s="4">
        <f t="shared" ca="1" si="17"/>
        <v>61.352489539837215</v>
      </c>
      <c r="M23" s="5">
        <f t="shared" si="3"/>
        <v>400</v>
      </c>
      <c r="N23" s="5">
        <v>40</v>
      </c>
      <c r="O23" s="5">
        <v>560</v>
      </c>
      <c r="P23" s="15">
        <f t="shared" ca="1" si="15"/>
        <v>46.393992980252577</v>
      </c>
      <c r="Q23" s="5">
        <f t="shared" ca="1" si="4"/>
        <v>-9</v>
      </c>
      <c r="R23" s="15"/>
      <c r="S23" s="5"/>
      <c r="T23" s="5">
        <f t="shared" ca="1" si="5"/>
        <v>0</v>
      </c>
      <c r="U23" s="5">
        <f t="shared" ref="U23:U86" si="19">7*C23</f>
        <v>0</v>
      </c>
      <c r="V23" s="5">
        <f t="shared" si="6"/>
        <v>54</v>
      </c>
      <c r="W23" s="5">
        <f t="shared" si="1"/>
        <v>0</v>
      </c>
      <c r="X23" s="5">
        <f t="shared" si="7"/>
        <v>0</v>
      </c>
      <c r="Y23" s="5">
        <f t="shared" si="8"/>
        <v>-10.075751999999994</v>
      </c>
      <c r="Z23" s="5">
        <f t="shared" si="9"/>
        <v>10.160127551020409</v>
      </c>
      <c r="AA23" s="5">
        <f t="shared" ca="1" si="10"/>
        <v>-5.6299274061882993</v>
      </c>
      <c r="AB23" s="10">
        <f t="shared" ca="1" si="11"/>
        <v>1.4148801778456532</v>
      </c>
      <c r="AC23" s="5">
        <f t="shared" ca="1" si="12"/>
        <v>3.8816646575748104</v>
      </c>
      <c r="AD23" s="14">
        <f t="shared" si="13"/>
        <v>1.6430000000000025</v>
      </c>
    </row>
    <row r="24" spans="1:30" x14ac:dyDescent="0.25">
      <c r="A24" s="3">
        <v>42526</v>
      </c>
      <c r="B24">
        <v>0</v>
      </c>
      <c r="C24" s="5">
        <v>0</v>
      </c>
      <c r="D24" s="5">
        <v>0</v>
      </c>
      <c r="E24" s="5">
        <v>1</v>
      </c>
      <c r="F24" s="5">
        <v>0</v>
      </c>
      <c r="G24" s="13">
        <v>50</v>
      </c>
      <c r="H24" s="5">
        <f t="shared" si="0"/>
        <v>0.8</v>
      </c>
      <c r="I24" s="5">
        <f t="shared" si="2"/>
        <v>0.7142857142857143</v>
      </c>
      <c r="J24" s="4">
        <f t="shared" ca="1" si="14"/>
        <v>46.393992980252577</v>
      </c>
      <c r="K24" s="4">
        <f t="shared" ca="1" si="16"/>
        <v>48.321253678318762</v>
      </c>
      <c r="L24" s="4">
        <f t="shared" ca="1" si="17"/>
        <v>53.267592976043971</v>
      </c>
      <c r="M24" s="5">
        <f t="shared" si="3"/>
        <v>400</v>
      </c>
      <c r="N24" s="5">
        <v>40</v>
      </c>
      <c r="O24" s="5">
        <v>560</v>
      </c>
      <c r="P24" s="15">
        <f t="shared" ca="1" si="15"/>
        <v>103.75955322344063</v>
      </c>
      <c r="Q24" s="5">
        <f t="shared" ca="1" si="4"/>
        <v>6</v>
      </c>
      <c r="R24" s="15"/>
      <c r="S24" s="5"/>
      <c r="T24" s="5">
        <f t="shared" ca="1" si="5"/>
        <v>0</v>
      </c>
      <c r="U24" s="5">
        <f t="shared" si="19"/>
        <v>0</v>
      </c>
      <c r="V24" s="5">
        <f t="shared" si="6"/>
        <v>0</v>
      </c>
      <c r="W24" s="5">
        <v>95</v>
      </c>
      <c r="X24" s="5">
        <f t="shared" si="7"/>
        <v>0</v>
      </c>
      <c r="Y24" s="5">
        <f t="shared" si="8"/>
        <v>-17.72585999999999</v>
      </c>
      <c r="Z24" s="5">
        <f t="shared" si="9"/>
        <v>17.874298469387757</v>
      </c>
      <c r="AA24" s="5">
        <f t="shared" ca="1" si="10"/>
        <v>-9.9985340103002365</v>
      </c>
      <c r="AB24" s="10">
        <f t="shared" ca="1" si="11"/>
        <v>2.7082329698859686</v>
      </c>
      <c r="AC24" s="5">
        <f t="shared" ca="1" si="12"/>
        <v>8.2584157944671226</v>
      </c>
      <c r="AD24" s="14">
        <f t="shared" si="13"/>
        <v>1.6430000000000025</v>
      </c>
    </row>
    <row r="25" spans="1:30" x14ac:dyDescent="0.25">
      <c r="A25" s="3">
        <v>42533</v>
      </c>
      <c r="B25">
        <v>0</v>
      </c>
      <c r="C25" s="5">
        <v>0</v>
      </c>
      <c r="D25" s="5">
        <v>0</v>
      </c>
      <c r="E25" s="5">
        <v>1</v>
      </c>
      <c r="F25" s="5">
        <v>0</v>
      </c>
      <c r="G25" s="13">
        <v>50</v>
      </c>
      <c r="H25" s="5">
        <f t="shared" si="0"/>
        <v>0.8</v>
      </c>
      <c r="I25" s="5">
        <f t="shared" si="2"/>
        <v>0.7142857142857143</v>
      </c>
      <c r="J25" s="4">
        <f t="shared" ca="1" si="14"/>
        <v>103.75955322344063</v>
      </c>
      <c r="K25" s="4">
        <f t="shared" ca="1" si="16"/>
        <v>46.393992980252577</v>
      </c>
      <c r="L25" s="4">
        <f t="shared" ca="1" si="17"/>
        <v>48.321253678318762</v>
      </c>
      <c r="M25" s="5">
        <f t="shared" si="3"/>
        <v>400</v>
      </c>
      <c r="N25" s="5">
        <v>40</v>
      </c>
      <c r="O25" s="5">
        <v>560</v>
      </c>
      <c r="P25" s="15">
        <f t="shared" ca="1" si="15"/>
        <v>108.67262147771001</v>
      </c>
      <c r="Q25" s="5">
        <f t="shared" ca="1" si="4"/>
        <v>3</v>
      </c>
      <c r="R25" s="15"/>
      <c r="S25" s="5"/>
      <c r="T25" s="5">
        <f t="shared" ca="1" si="5"/>
        <v>0</v>
      </c>
      <c r="U25" s="5">
        <f t="shared" si="19"/>
        <v>0</v>
      </c>
      <c r="V25" s="5">
        <f t="shared" si="6"/>
        <v>0</v>
      </c>
      <c r="W25" s="5">
        <v>95</v>
      </c>
      <c r="X25" s="5">
        <f t="shared" si="7"/>
        <v>0</v>
      </c>
      <c r="Y25" s="5">
        <f t="shared" si="8"/>
        <v>-17.72585999999999</v>
      </c>
      <c r="Z25" s="5">
        <f t="shared" si="9"/>
        <v>17.874298469387757</v>
      </c>
      <c r="AA25" s="5">
        <f t="shared" ca="1" si="10"/>
        <v>-3.0454368912754743</v>
      </c>
      <c r="AB25" s="10">
        <f t="shared" ca="1" si="11"/>
        <v>2.7935985734309376</v>
      </c>
      <c r="AC25" s="5">
        <f t="shared" ca="1" si="12"/>
        <v>9.133021326166773</v>
      </c>
      <c r="AD25" s="14">
        <f t="shared" si="13"/>
        <v>1.6430000000000025</v>
      </c>
    </row>
    <row r="26" spans="1:30" x14ac:dyDescent="0.25">
      <c r="A26" s="3">
        <v>42540</v>
      </c>
      <c r="B26">
        <v>0</v>
      </c>
      <c r="C26" s="5">
        <v>0</v>
      </c>
      <c r="D26" s="5">
        <v>0</v>
      </c>
      <c r="E26" s="5">
        <v>1</v>
      </c>
      <c r="F26" s="5">
        <v>0</v>
      </c>
      <c r="G26" s="13">
        <v>50</v>
      </c>
      <c r="H26" s="5">
        <f t="shared" si="0"/>
        <v>1.1000000000000001</v>
      </c>
      <c r="I26" s="5">
        <f t="shared" si="2"/>
        <v>0.9821428571428571</v>
      </c>
      <c r="J26" s="4">
        <f t="shared" ca="1" si="14"/>
        <v>108.67262147771001</v>
      </c>
      <c r="K26" s="4">
        <f t="shared" ca="1" si="16"/>
        <v>103.75955322344063</v>
      </c>
      <c r="L26" s="4">
        <f t="shared" ca="1" si="17"/>
        <v>46.393992980252577</v>
      </c>
      <c r="M26" s="5">
        <f t="shared" si="3"/>
        <v>550</v>
      </c>
      <c r="N26" s="5">
        <v>55</v>
      </c>
      <c r="O26" s="5">
        <v>560</v>
      </c>
      <c r="P26" s="15">
        <f t="shared" ca="1" si="15"/>
        <v>133.07932494160025</v>
      </c>
      <c r="Q26" s="5">
        <f t="shared" ca="1" si="4"/>
        <v>7</v>
      </c>
      <c r="R26" s="15"/>
      <c r="S26" s="5"/>
      <c r="T26" s="5">
        <f t="shared" ca="1" si="5"/>
        <v>0</v>
      </c>
      <c r="U26" s="5">
        <f t="shared" si="19"/>
        <v>0</v>
      </c>
      <c r="V26" s="5">
        <f t="shared" si="6"/>
        <v>0</v>
      </c>
      <c r="W26" s="5">
        <v>95</v>
      </c>
      <c r="X26" s="5">
        <f t="shared" si="7"/>
        <v>0</v>
      </c>
      <c r="Y26" s="5">
        <f t="shared" si="8"/>
        <v>-1.4861681249999954</v>
      </c>
      <c r="Z26" s="5">
        <f t="shared" si="9"/>
        <v>24.731287368463029</v>
      </c>
      <c r="AA26" s="5">
        <f t="shared" ca="1" si="10"/>
        <v>-2.0502542449949912</v>
      </c>
      <c r="AB26" s="10">
        <f t="shared" ca="1" si="11"/>
        <v>0.25266278940922643</v>
      </c>
      <c r="AC26" s="5">
        <f t="shared" ca="1" si="12"/>
        <v>9.4737971537229644</v>
      </c>
      <c r="AD26" s="14">
        <f t="shared" si="13"/>
        <v>0.1579999999999977</v>
      </c>
    </row>
    <row r="27" spans="1:30" x14ac:dyDescent="0.25">
      <c r="A27" s="3">
        <v>42547</v>
      </c>
      <c r="B27">
        <v>0</v>
      </c>
      <c r="C27" s="5">
        <v>0</v>
      </c>
      <c r="D27" s="5">
        <v>0</v>
      </c>
      <c r="E27" s="5">
        <v>1</v>
      </c>
      <c r="F27" s="5">
        <v>0</v>
      </c>
      <c r="G27" s="13">
        <v>50</v>
      </c>
      <c r="H27" s="5">
        <f t="shared" si="0"/>
        <v>1.1000000000000001</v>
      </c>
      <c r="I27" s="5">
        <f t="shared" si="2"/>
        <v>0.9821428571428571</v>
      </c>
      <c r="J27" s="4">
        <f t="shared" ca="1" si="14"/>
        <v>133.07932494160025</v>
      </c>
      <c r="K27" s="4">
        <f t="shared" ca="1" si="16"/>
        <v>108.67262147771001</v>
      </c>
      <c r="L27" s="4">
        <f t="shared" ca="1" si="17"/>
        <v>103.75955322344063</v>
      </c>
      <c r="M27" s="5">
        <f t="shared" si="3"/>
        <v>550</v>
      </c>
      <c r="N27" s="5">
        <v>55</v>
      </c>
      <c r="O27" s="5">
        <v>560</v>
      </c>
      <c r="P27" s="15">
        <f t="shared" ca="1" si="15"/>
        <v>128.59693105935602</v>
      </c>
      <c r="Q27" s="5">
        <f t="shared" ca="1" si="4"/>
        <v>7</v>
      </c>
      <c r="R27" s="15"/>
      <c r="S27" s="5"/>
      <c r="T27" s="5">
        <f t="shared" ca="1" si="5"/>
        <v>0</v>
      </c>
      <c r="U27" s="5">
        <f t="shared" si="19"/>
        <v>0</v>
      </c>
      <c r="V27" s="5">
        <f t="shared" si="6"/>
        <v>0</v>
      </c>
      <c r="W27" s="5">
        <v>95</v>
      </c>
      <c r="X27" s="5">
        <f t="shared" si="7"/>
        <v>0</v>
      </c>
      <c r="Y27" s="5">
        <f t="shared" si="8"/>
        <v>-1.4861681249999954</v>
      </c>
      <c r="Z27" s="5">
        <f t="shared" si="9"/>
        <v>24.731287368463029</v>
      </c>
      <c r="AA27" s="5">
        <f t="shared" ca="1" si="10"/>
        <v>3.8282767449985498</v>
      </c>
      <c r="AB27" s="10">
        <f t="shared" ca="1" si="11"/>
        <v>3.5044572421683018E-2</v>
      </c>
      <c r="AC27" s="5">
        <f t="shared" ca="1" si="12"/>
        <v>-0.66950950152724453</v>
      </c>
      <c r="AD27" s="14">
        <f t="shared" si="13"/>
        <v>0.1579999999999977</v>
      </c>
    </row>
    <row r="28" spans="1:30" x14ac:dyDescent="0.25">
      <c r="A28" s="3">
        <v>42554</v>
      </c>
      <c r="B28">
        <v>0</v>
      </c>
      <c r="C28" s="5">
        <v>0</v>
      </c>
      <c r="D28" s="5">
        <v>0</v>
      </c>
      <c r="E28" s="5">
        <v>1</v>
      </c>
      <c r="F28" s="5">
        <v>0</v>
      </c>
      <c r="G28" s="13">
        <v>50</v>
      </c>
      <c r="H28" s="5">
        <f t="shared" si="0"/>
        <v>1.1000000000000001</v>
      </c>
      <c r="I28" s="5">
        <f t="shared" si="2"/>
        <v>0.9821428571428571</v>
      </c>
      <c r="J28" s="4">
        <f t="shared" ca="1" si="14"/>
        <v>128.59693105935602</v>
      </c>
      <c r="K28" s="4">
        <f t="shared" ca="1" si="16"/>
        <v>133.07932494160025</v>
      </c>
      <c r="L28" s="4">
        <f t="shared" ca="1" si="17"/>
        <v>108.67262147771001</v>
      </c>
      <c r="M28" s="5">
        <f t="shared" si="3"/>
        <v>550</v>
      </c>
      <c r="N28" s="5">
        <v>55</v>
      </c>
      <c r="O28" s="5">
        <v>560</v>
      </c>
      <c r="P28" s="15">
        <f t="shared" ca="1" si="15"/>
        <v>108.45086771296479</v>
      </c>
      <c r="Q28" s="5">
        <f t="shared" ca="1" si="4"/>
        <v>-10</v>
      </c>
      <c r="R28" s="15"/>
      <c r="S28" s="5"/>
      <c r="T28" s="5">
        <f t="shared" ca="1" si="5"/>
        <v>0</v>
      </c>
      <c r="U28" s="5">
        <f t="shared" si="19"/>
        <v>0</v>
      </c>
      <c r="V28" s="5">
        <f t="shared" si="6"/>
        <v>0</v>
      </c>
      <c r="W28" s="5">
        <v>95</v>
      </c>
      <c r="X28" s="5">
        <f t="shared" si="7"/>
        <v>0</v>
      </c>
      <c r="Y28" s="5">
        <f t="shared" si="8"/>
        <v>-1.4861681249999954</v>
      </c>
      <c r="Z28" s="5">
        <f t="shared" si="9"/>
        <v>24.731287368463029</v>
      </c>
      <c r="AA28" s="5">
        <f t="shared" ca="1" si="10"/>
        <v>2.6320004075456058</v>
      </c>
      <c r="AB28" s="10">
        <f t="shared" ca="1" si="11"/>
        <v>-1.0460198491320054</v>
      </c>
      <c r="AC28" s="5">
        <f t="shared" ca="1" si="12"/>
        <v>-1.5382320889118368</v>
      </c>
      <c r="AD28" s="14">
        <f t="shared" si="13"/>
        <v>0.1579999999999977</v>
      </c>
    </row>
    <row r="29" spans="1:30" x14ac:dyDescent="0.25">
      <c r="A29" s="3">
        <v>42561</v>
      </c>
      <c r="B29">
        <v>0</v>
      </c>
      <c r="C29" s="5">
        <v>0</v>
      </c>
      <c r="D29" s="5">
        <v>0</v>
      </c>
      <c r="E29" s="5">
        <v>1</v>
      </c>
      <c r="F29" s="5">
        <v>0</v>
      </c>
      <c r="G29" s="13">
        <v>60</v>
      </c>
      <c r="H29" s="5">
        <f t="shared" si="0"/>
        <v>0.91666666666666663</v>
      </c>
      <c r="I29" s="5">
        <f t="shared" si="2"/>
        <v>0.9821428571428571</v>
      </c>
      <c r="J29" s="4">
        <f t="shared" ca="1" si="14"/>
        <v>108.45086771296479</v>
      </c>
      <c r="K29" s="4">
        <f t="shared" ca="1" si="16"/>
        <v>128.59693105935602</v>
      </c>
      <c r="L29" s="4">
        <f t="shared" ca="1" si="17"/>
        <v>133.07932494160025</v>
      </c>
      <c r="M29" s="5">
        <f t="shared" si="3"/>
        <v>550</v>
      </c>
      <c r="N29" s="5">
        <v>55</v>
      </c>
      <c r="O29" s="5">
        <v>560</v>
      </c>
      <c r="P29" s="15">
        <f t="shared" ca="1" si="15"/>
        <v>101.18780072125014</v>
      </c>
      <c r="Q29" s="5">
        <f t="shared" ca="1" si="4"/>
        <v>1</v>
      </c>
      <c r="R29" s="15"/>
      <c r="S29" s="5"/>
      <c r="T29" s="5">
        <f t="shared" ca="1" si="5"/>
        <v>0</v>
      </c>
      <c r="U29" s="5">
        <f t="shared" si="19"/>
        <v>0</v>
      </c>
      <c r="V29" s="5">
        <f t="shared" si="6"/>
        <v>0</v>
      </c>
      <c r="W29" s="5">
        <v>95</v>
      </c>
      <c r="X29" s="5">
        <f t="shared" si="7"/>
        <v>0</v>
      </c>
      <c r="Y29" s="5">
        <f t="shared" si="8"/>
        <v>-10.90368272569444</v>
      </c>
      <c r="Z29" s="5">
        <f t="shared" si="9"/>
        <v>24.731287368463029</v>
      </c>
      <c r="AA29" s="5">
        <f t="shared" ca="1" si="10"/>
        <v>-2.096531219390513</v>
      </c>
      <c r="AB29" s="10">
        <f t="shared" ca="1" si="11"/>
        <v>-0.84747781511035103</v>
      </c>
      <c r="AC29" s="5">
        <f t="shared" ca="1" si="12"/>
        <v>-5.8537948870175827</v>
      </c>
      <c r="AD29" s="14">
        <f t="shared" si="13"/>
        <v>0.1579999999999977</v>
      </c>
    </row>
    <row r="30" spans="1:30" x14ac:dyDescent="0.25">
      <c r="A30" s="3">
        <v>42568</v>
      </c>
      <c r="B30">
        <v>0</v>
      </c>
      <c r="C30" s="5">
        <v>0</v>
      </c>
      <c r="D30" s="5">
        <v>0</v>
      </c>
      <c r="E30" s="5">
        <v>1</v>
      </c>
      <c r="F30" s="5">
        <v>0</v>
      </c>
      <c r="G30" s="13">
        <v>60</v>
      </c>
      <c r="H30" s="5">
        <f t="shared" si="0"/>
        <v>0.91666666666666663</v>
      </c>
      <c r="I30" s="5">
        <f t="shared" si="2"/>
        <v>0.9821428571428571</v>
      </c>
      <c r="J30" s="4">
        <f t="shared" ca="1" si="14"/>
        <v>101.18780072125014</v>
      </c>
      <c r="K30" s="4">
        <f t="shared" ca="1" si="16"/>
        <v>108.45086771296479</v>
      </c>
      <c r="L30" s="4">
        <f t="shared" ca="1" si="17"/>
        <v>128.59693105935602</v>
      </c>
      <c r="M30" s="5">
        <f t="shared" si="3"/>
        <v>550</v>
      </c>
      <c r="N30" s="5">
        <v>55</v>
      </c>
      <c r="O30" s="5">
        <v>560</v>
      </c>
      <c r="P30" s="15">
        <f t="shared" ca="1" si="15"/>
        <v>96.428025412548763</v>
      </c>
      <c r="Q30" s="5">
        <f t="shared" ca="1" si="4"/>
        <v>-4</v>
      </c>
      <c r="R30" s="15"/>
      <c r="S30" s="5"/>
      <c r="T30" s="5">
        <f t="shared" ca="1" si="5"/>
        <v>0</v>
      </c>
      <c r="U30" s="5">
        <f t="shared" si="19"/>
        <v>0</v>
      </c>
      <c r="V30" s="5">
        <f t="shared" si="6"/>
        <v>0</v>
      </c>
      <c r="W30" s="5">
        <v>95</v>
      </c>
      <c r="X30" s="5">
        <f t="shared" si="7"/>
        <v>0</v>
      </c>
      <c r="Y30" s="5">
        <f t="shared" si="8"/>
        <v>-10.90368272569444</v>
      </c>
      <c r="Z30" s="5">
        <f t="shared" si="9"/>
        <v>24.731287368463029</v>
      </c>
      <c r="AA30" s="5">
        <f t="shared" ca="1" si="10"/>
        <v>-3.5412225047071955</v>
      </c>
      <c r="AB30" s="10">
        <f t="shared" ca="1" si="11"/>
        <v>4.4866878238866148E-2</v>
      </c>
      <c r="AC30" s="5">
        <f t="shared" ca="1" si="12"/>
        <v>-5.0612236037515075</v>
      </c>
      <c r="AD30" s="14">
        <f t="shared" si="13"/>
        <v>0.1579999999999977</v>
      </c>
    </row>
    <row r="31" spans="1:30" x14ac:dyDescent="0.25">
      <c r="A31" s="3">
        <v>42575</v>
      </c>
      <c r="B31">
        <v>0</v>
      </c>
      <c r="C31" s="5">
        <v>0</v>
      </c>
      <c r="D31" s="5">
        <v>0</v>
      </c>
      <c r="E31" s="5">
        <v>1</v>
      </c>
      <c r="F31" s="5">
        <v>0</v>
      </c>
      <c r="G31" s="13">
        <v>60</v>
      </c>
      <c r="H31" s="5">
        <f t="shared" si="0"/>
        <v>0.91666666666666663</v>
      </c>
      <c r="I31" s="5">
        <f t="shared" si="2"/>
        <v>0.9821428571428571</v>
      </c>
      <c r="J31" s="4">
        <f t="shared" ca="1" si="14"/>
        <v>96.428025412548763</v>
      </c>
      <c r="K31" s="4">
        <f t="shared" ca="1" si="16"/>
        <v>101.18780072125014</v>
      </c>
      <c r="L31" s="4">
        <f t="shared" ca="1" si="17"/>
        <v>108.45086771296479</v>
      </c>
      <c r="M31" s="5">
        <f t="shared" si="3"/>
        <v>550</v>
      </c>
      <c r="N31" s="5">
        <v>55</v>
      </c>
      <c r="O31" s="5">
        <v>560</v>
      </c>
      <c r="P31" s="15">
        <f t="shared" ca="1" si="15"/>
        <v>107.43992373593899</v>
      </c>
      <c r="Q31" s="5">
        <f t="shared" ca="1" si="4"/>
        <v>4</v>
      </c>
      <c r="R31" s="15"/>
      <c r="S31" s="5"/>
      <c r="T31" s="5">
        <f t="shared" ca="1" si="5"/>
        <v>0</v>
      </c>
      <c r="U31" s="5">
        <f t="shared" si="19"/>
        <v>0</v>
      </c>
      <c r="V31" s="5">
        <f t="shared" si="6"/>
        <v>0</v>
      </c>
      <c r="W31" s="5">
        <v>95</v>
      </c>
      <c r="X31" s="5">
        <f t="shared" si="7"/>
        <v>0</v>
      </c>
      <c r="Y31" s="5">
        <f t="shared" si="8"/>
        <v>-10.90368272569444</v>
      </c>
      <c r="Z31" s="5">
        <f t="shared" si="9"/>
        <v>24.731287368463029</v>
      </c>
      <c r="AA31" s="5">
        <f t="shared" ca="1" si="10"/>
        <v>-4.4132343932109288</v>
      </c>
      <c r="AB31" s="10">
        <f t="shared" ca="1" si="11"/>
        <v>0.36657535180312678</v>
      </c>
      <c r="AC31" s="5">
        <f t="shared" ca="1" si="12"/>
        <v>-1.4990218654217942</v>
      </c>
      <c r="AD31" s="14">
        <f t="shared" si="13"/>
        <v>0.1579999999999977</v>
      </c>
    </row>
    <row r="32" spans="1:30" x14ac:dyDescent="0.25">
      <c r="A32" s="3">
        <v>42582</v>
      </c>
      <c r="B32">
        <v>1</v>
      </c>
      <c r="C32" s="5">
        <v>0</v>
      </c>
      <c r="D32" s="5">
        <v>0</v>
      </c>
      <c r="E32" s="5">
        <v>1</v>
      </c>
      <c r="F32" s="5">
        <v>0</v>
      </c>
      <c r="G32" s="13">
        <v>60</v>
      </c>
      <c r="H32" s="5">
        <f t="shared" si="0"/>
        <v>0.91666666666666663</v>
      </c>
      <c r="I32" s="5">
        <f t="shared" si="2"/>
        <v>0.9821428571428571</v>
      </c>
      <c r="J32" s="4">
        <f t="shared" ca="1" si="14"/>
        <v>107.43992373593899</v>
      </c>
      <c r="K32" s="4">
        <f t="shared" ca="1" si="16"/>
        <v>96.428025412548763</v>
      </c>
      <c r="L32" s="4">
        <f t="shared" ca="1" si="17"/>
        <v>101.18780072125014</v>
      </c>
      <c r="M32" s="5">
        <f t="shared" si="3"/>
        <v>550</v>
      </c>
      <c r="N32" s="5">
        <v>55</v>
      </c>
      <c r="O32" s="5">
        <v>560</v>
      </c>
      <c r="P32" s="15">
        <f t="shared" ca="1" si="15"/>
        <v>169.56353895241421</v>
      </c>
      <c r="Q32" s="5">
        <f t="shared" ca="1" si="4"/>
        <v>9</v>
      </c>
      <c r="R32" s="15"/>
      <c r="S32" s="5"/>
      <c r="T32" s="5">
        <f t="shared" ca="1" si="5"/>
        <v>0.5</v>
      </c>
      <c r="U32" s="5">
        <f t="shared" si="19"/>
        <v>0</v>
      </c>
      <c r="V32" s="5">
        <f t="shared" si="6"/>
        <v>0</v>
      </c>
      <c r="W32" s="5">
        <v>95</v>
      </c>
      <c r="X32" s="5">
        <f t="shared" si="7"/>
        <v>0</v>
      </c>
      <c r="Y32" s="5">
        <f t="shared" si="8"/>
        <v>-10.90368272569444</v>
      </c>
      <c r="Z32" s="5">
        <f t="shared" si="9"/>
        <v>24.731287368463029</v>
      </c>
      <c r="AA32" s="5">
        <f t="shared" ca="1" si="10"/>
        <v>-2.3058735517614739</v>
      </c>
      <c r="AB32" s="10">
        <f t="shared" ca="1" si="11"/>
        <v>0.57740364938291822</v>
      </c>
      <c r="AC32" s="5">
        <f t="shared" ca="1" si="12"/>
        <v>-0.21477543878054908</v>
      </c>
      <c r="AD32" s="14">
        <f t="shared" si="13"/>
        <v>0.1579999999999977</v>
      </c>
    </row>
    <row r="33" spans="1:30" x14ac:dyDescent="0.25">
      <c r="A33" s="3">
        <v>42589</v>
      </c>
      <c r="B33">
        <v>1</v>
      </c>
      <c r="C33" s="5">
        <v>0</v>
      </c>
      <c r="D33" s="5">
        <v>0</v>
      </c>
      <c r="E33" s="5">
        <v>1</v>
      </c>
      <c r="F33" s="5">
        <v>0</v>
      </c>
      <c r="G33" s="13">
        <v>60</v>
      </c>
      <c r="H33" s="5">
        <f t="shared" si="0"/>
        <v>0.91666666666666663</v>
      </c>
      <c r="I33" s="5">
        <f t="shared" si="2"/>
        <v>0.9821428571428571</v>
      </c>
      <c r="J33" s="4">
        <f t="shared" ca="1" si="14"/>
        <v>169.56353895241421</v>
      </c>
      <c r="K33" s="4">
        <f t="shared" ca="1" si="16"/>
        <v>107.43992373593899</v>
      </c>
      <c r="L33" s="4">
        <f t="shared" ca="1" si="17"/>
        <v>96.428025412548763</v>
      </c>
      <c r="M33" s="5">
        <f t="shared" si="3"/>
        <v>550</v>
      </c>
      <c r="N33" s="5">
        <v>55</v>
      </c>
      <c r="O33" s="5">
        <v>560</v>
      </c>
      <c r="P33" s="15">
        <f t="shared" ca="1" si="15"/>
        <v>215.37799536969302</v>
      </c>
      <c r="Q33" s="5">
        <f t="shared" ca="1" si="4"/>
        <v>0</v>
      </c>
      <c r="R33" s="15"/>
      <c r="S33" s="5"/>
      <c r="T33" s="5">
        <f t="shared" ca="1" si="5"/>
        <v>0.72</v>
      </c>
      <c r="U33" s="5">
        <f t="shared" si="19"/>
        <v>0</v>
      </c>
      <c r="V33" s="5">
        <f t="shared" si="6"/>
        <v>0</v>
      </c>
      <c r="W33" s="5">
        <v>95</v>
      </c>
      <c r="X33" s="5">
        <f t="shared" si="7"/>
        <v>0</v>
      </c>
      <c r="Y33" s="5">
        <f t="shared" si="8"/>
        <v>-10.90368272569444</v>
      </c>
      <c r="Z33" s="5">
        <f t="shared" si="9"/>
        <v>24.731287368463029</v>
      </c>
      <c r="AA33" s="5">
        <f t="shared" ca="1" si="10"/>
        <v>15.517672647446787</v>
      </c>
      <c r="AB33" s="10">
        <f t="shared" ca="1" si="11"/>
        <v>8.964537802125272E-2</v>
      </c>
      <c r="AC33" s="5">
        <f t="shared" ca="1" si="12"/>
        <v>0.62684208158489174</v>
      </c>
      <c r="AD33" s="14">
        <f t="shared" si="13"/>
        <v>0.1579999999999977</v>
      </c>
    </row>
    <row r="34" spans="1:30" x14ac:dyDescent="0.25">
      <c r="A34" s="3">
        <v>42596</v>
      </c>
      <c r="B34">
        <v>1</v>
      </c>
      <c r="C34" s="5">
        <v>0</v>
      </c>
      <c r="D34" s="5">
        <v>0</v>
      </c>
      <c r="E34" s="5">
        <v>1</v>
      </c>
      <c r="F34" s="5">
        <v>0</v>
      </c>
      <c r="G34" s="13">
        <v>60</v>
      </c>
      <c r="H34" s="5">
        <f t="shared" ref="H34:H65" si="20">N34/G34</f>
        <v>0.91666666666666663</v>
      </c>
      <c r="I34" s="5">
        <f t="shared" si="2"/>
        <v>0.9821428571428571</v>
      </c>
      <c r="J34" s="4">
        <f t="shared" ca="1" si="14"/>
        <v>215.37799536969302</v>
      </c>
      <c r="K34" s="4">
        <f t="shared" ca="1" si="16"/>
        <v>169.56353895241421</v>
      </c>
      <c r="L34" s="4">
        <f t="shared" ca="1" si="17"/>
        <v>107.43992373593899</v>
      </c>
      <c r="M34" s="5">
        <f t="shared" si="3"/>
        <v>550</v>
      </c>
      <c r="N34" s="5">
        <v>55</v>
      </c>
      <c r="O34" s="5">
        <v>560</v>
      </c>
      <c r="P34" s="15">
        <f t="shared" ca="1" si="15"/>
        <v>239.21234677990552</v>
      </c>
      <c r="Q34" s="5">
        <f t="shared" ca="1" si="4"/>
        <v>1</v>
      </c>
      <c r="R34" s="15"/>
      <c r="S34" s="5"/>
      <c r="T34" s="5">
        <f t="shared" ca="1" si="5"/>
        <v>0.7</v>
      </c>
      <c r="U34" s="5">
        <f t="shared" si="19"/>
        <v>0</v>
      </c>
      <c r="V34" s="5">
        <f t="shared" si="6"/>
        <v>0</v>
      </c>
      <c r="W34" s="5">
        <v>95</v>
      </c>
      <c r="X34" s="5">
        <f t="shared" si="7"/>
        <v>0</v>
      </c>
      <c r="Y34" s="5">
        <f t="shared" si="8"/>
        <v>-10.90368272569444</v>
      </c>
      <c r="Z34" s="5">
        <f t="shared" si="9"/>
        <v>24.731287368463029</v>
      </c>
      <c r="AA34" s="5">
        <f t="shared" ca="1" si="10"/>
        <v>35.121615746321623</v>
      </c>
      <c r="AB34" s="10">
        <f t="shared" ca="1" si="11"/>
        <v>-2.6620425034734962</v>
      </c>
      <c r="AC34" s="5">
        <f t="shared" ca="1" si="12"/>
        <v>-1.3202680150840644</v>
      </c>
      <c r="AD34" s="14">
        <f t="shared" si="13"/>
        <v>0.1579999999999977</v>
      </c>
    </row>
    <row r="35" spans="1:30" x14ac:dyDescent="0.25">
      <c r="A35" s="3">
        <v>42603</v>
      </c>
      <c r="B35">
        <v>1</v>
      </c>
      <c r="C35" s="5">
        <v>0</v>
      </c>
      <c r="D35" s="5">
        <v>0</v>
      </c>
      <c r="E35" s="5">
        <v>1</v>
      </c>
      <c r="F35" s="5">
        <v>0</v>
      </c>
      <c r="G35" s="13">
        <v>60</v>
      </c>
      <c r="H35" s="5">
        <f t="shared" si="20"/>
        <v>0.91666666666666663</v>
      </c>
      <c r="I35" s="5">
        <f t="shared" si="2"/>
        <v>0.9821428571428571</v>
      </c>
      <c r="J35" s="4">
        <f t="shared" ca="1" si="14"/>
        <v>239.21234677990552</v>
      </c>
      <c r="K35" s="4">
        <f t="shared" ca="1" si="16"/>
        <v>215.37799536969302</v>
      </c>
      <c r="L35" s="4">
        <f t="shared" ca="1" si="17"/>
        <v>169.56353895241421</v>
      </c>
      <c r="M35" s="5">
        <f t="shared" si="3"/>
        <v>550</v>
      </c>
      <c r="N35" s="5">
        <v>55</v>
      </c>
      <c r="O35" s="5">
        <v>560</v>
      </c>
      <c r="P35" s="15">
        <f t="shared" ca="1" si="15"/>
        <v>240.13886784283059</v>
      </c>
      <c r="Q35" s="5">
        <f t="shared" ca="1" si="4"/>
        <v>10</v>
      </c>
      <c r="R35" s="15"/>
      <c r="S35" s="5"/>
      <c r="T35" s="5">
        <f t="shared" ca="1" si="5"/>
        <v>0.65</v>
      </c>
      <c r="U35" s="5">
        <f t="shared" si="19"/>
        <v>0</v>
      </c>
      <c r="V35" s="5">
        <f t="shared" si="6"/>
        <v>0</v>
      </c>
      <c r="W35" s="5">
        <v>95</v>
      </c>
      <c r="X35" s="5">
        <f t="shared" si="7"/>
        <v>0</v>
      </c>
      <c r="Y35" s="5">
        <f t="shared" si="8"/>
        <v>-10.90368272569444</v>
      </c>
      <c r="Z35" s="5">
        <f t="shared" si="9"/>
        <v>24.731287368463029</v>
      </c>
      <c r="AA35" s="5">
        <f t="shared" ca="1" si="10"/>
        <v>47.488721665707601</v>
      </c>
      <c r="AB35" s="10">
        <f t="shared" ca="1" si="11"/>
        <v>-4.6913365824063398</v>
      </c>
      <c r="AC35" s="5">
        <f t="shared" ca="1" si="12"/>
        <v>-12.304888003142191</v>
      </c>
      <c r="AD35" s="14">
        <f t="shared" si="13"/>
        <v>0.1579999999999977</v>
      </c>
    </row>
    <row r="36" spans="1:30" x14ac:dyDescent="0.25">
      <c r="A36" s="3">
        <v>42610</v>
      </c>
      <c r="B36">
        <v>1</v>
      </c>
      <c r="C36" s="5">
        <v>0</v>
      </c>
      <c r="D36" s="5">
        <v>0</v>
      </c>
      <c r="E36" s="5">
        <v>1</v>
      </c>
      <c r="F36" s="5">
        <v>0</v>
      </c>
      <c r="G36" s="13">
        <v>60</v>
      </c>
      <c r="H36" s="5">
        <f t="shared" si="20"/>
        <v>0.91666666666666663</v>
      </c>
      <c r="I36" s="5">
        <f t="shared" si="2"/>
        <v>0.9821428571428571</v>
      </c>
      <c r="J36" s="4">
        <f t="shared" ca="1" si="14"/>
        <v>240.13886784283059</v>
      </c>
      <c r="K36" s="4">
        <f t="shared" ca="1" si="16"/>
        <v>239.21234677990552</v>
      </c>
      <c r="L36" s="4">
        <f t="shared" ca="1" si="17"/>
        <v>215.37799536969302</v>
      </c>
      <c r="M36" s="5">
        <f t="shared" si="3"/>
        <v>550</v>
      </c>
      <c r="N36" s="5">
        <v>55</v>
      </c>
      <c r="O36" s="5">
        <v>560</v>
      </c>
      <c r="P36" s="15">
        <f t="shared" ca="1" si="15"/>
        <v>243.18973130429731</v>
      </c>
      <c r="Q36" s="5">
        <f t="shared" ca="1" si="4"/>
        <v>9</v>
      </c>
      <c r="R36" s="15"/>
      <c r="S36" s="5"/>
      <c r="T36" s="5">
        <f t="shared" ca="1" si="5"/>
        <v>0.79</v>
      </c>
      <c r="U36" s="5">
        <f t="shared" si="19"/>
        <v>0</v>
      </c>
      <c r="V36" s="5">
        <f t="shared" si="6"/>
        <v>0</v>
      </c>
      <c r="W36" s="5">
        <f>95*E36</f>
        <v>95</v>
      </c>
      <c r="X36" s="5">
        <f t="shared" si="7"/>
        <v>0</v>
      </c>
      <c r="Y36" s="5">
        <f t="shared" si="8"/>
        <v>-10.90368272569444</v>
      </c>
      <c r="Z36" s="5">
        <f t="shared" si="9"/>
        <v>24.731287368463029</v>
      </c>
      <c r="AA36" s="5">
        <f t="shared" ca="1" si="10"/>
        <v>47.99943978649452</v>
      </c>
      <c r="AB36" s="10">
        <f t="shared" ca="1" si="11"/>
        <v>-5.7470493851824394</v>
      </c>
      <c r="AC36" s="5">
        <f t="shared" ca="1" si="12"/>
        <v>-20.405742918774909</v>
      </c>
      <c r="AD36" s="14">
        <f t="shared" si="13"/>
        <v>0.1579999999999977</v>
      </c>
    </row>
    <row r="37" spans="1:30" x14ac:dyDescent="0.25">
      <c r="A37" s="3">
        <v>42617</v>
      </c>
      <c r="B37">
        <v>1</v>
      </c>
      <c r="C37">
        <v>0</v>
      </c>
      <c r="D37" s="5">
        <v>0</v>
      </c>
      <c r="E37" s="5">
        <v>0</v>
      </c>
      <c r="F37" s="5">
        <v>1</v>
      </c>
      <c r="G37" s="13">
        <v>60</v>
      </c>
      <c r="H37" s="5">
        <f t="shared" si="20"/>
        <v>0.91666666666666663</v>
      </c>
      <c r="I37" s="5">
        <f t="shared" si="2"/>
        <v>0.9821428571428571</v>
      </c>
      <c r="J37" s="4">
        <f t="shared" ca="1" si="14"/>
        <v>243.18973130429731</v>
      </c>
      <c r="K37" s="4">
        <f t="shared" ca="1" si="16"/>
        <v>240.13886784283059</v>
      </c>
      <c r="L37" s="4">
        <f t="shared" ca="1" si="17"/>
        <v>239.21234677990552</v>
      </c>
      <c r="M37" s="5">
        <f t="shared" si="3"/>
        <v>550</v>
      </c>
      <c r="N37" s="5">
        <v>55</v>
      </c>
      <c r="O37" s="5">
        <v>560</v>
      </c>
      <c r="P37" s="15">
        <f t="shared" ca="1" si="15"/>
        <v>161.04535692829683</v>
      </c>
      <c r="Q37" s="5">
        <f t="shared" ca="1" si="4"/>
        <v>1</v>
      </c>
      <c r="R37" s="15"/>
      <c r="S37" s="5"/>
      <c r="T37" s="5">
        <f t="shared" ca="1" si="5"/>
        <v>0.5</v>
      </c>
      <c r="U37" s="5">
        <f t="shared" si="19"/>
        <v>0</v>
      </c>
      <c r="V37" s="5">
        <f t="shared" si="6"/>
        <v>0</v>
      </c>
      <c r="W37" s="5">
        <f t="shared" ref="W37:W100" si="21">95*E37</f>
        <v>0</v>
      </c>
      <c r="X37" s="5">
        <f t="shared" si="7"/>
        <v>79</v>
      </c>
      <c r="Y37" s="5">
        <f t="shared" si="8"/>
        <v>-9.0672730034722182</v>
      </c>
      <c r="Z37" s="5">
        <f t="shared" si="9"/>
        <v>20.566017916932413</v>
      </c>
      <c r="AA37" s="5">
        <f t="shared" ca="1" si="10"/>
        <v>41.326971683894044</v>
      </c>
      <c r="AB37" s="10">
        <f t="shared" ca="1" si="11"/>
        <v>-4.8132525234058603</v>
      </c>
      <c r="AC37" s="5">
        <f t="shared" ca="1" si="12"/>
        <v>-20.473559455083834</v>
      </c>
      <c r="AD37" s="14">
        <f t="shared" si="13"/>
        <v>0.1579999999999977</v>
      </c>
    </row>
    <row r="38" spans="1:30" x14ac:dyDescent="0.25">
      <c r="A38" s="3">
        <v>42624</v>
      </c>
      <c r="B38">
        <v>1</v>
      </c>
      <c r="C38" s="5">
        <v>0</v>
      </c>
      <c r="D38" s="5">
        <v>0</v>
      </c>
      <c r="E38" s="5">
        <v>0</v>
      </c>
      <c r="F38" s="5">
        <v>1</v>
      </c>
      <c r="G38" s="13">
        <v>60</v>
      </c>
      <c r="H38" s="5">
        <f t="shared" si="20"/>
        <v>0.91666666666666663</v>
      </c>
      <c r="I38" s="5">
        <f t="shared" si="2"/>
        <v>0.9821428571428571</v>
      </c>
      <c r="J38" s="4">
        <f t="shared" ca="1" si="14"/>
        <v>161.04535692829683</v>
      </c>
      <c r="K38" s="4">
        <f t="shared" ca="1" si="16"/>
        <v>243.18973130429731</v>
      </c>
      <c r="L38" s="4">
        <f t="shared" ca="1" si="17"/>
        <v>240.13886784283059</v>
      </c>
      <c r="M38" s="5">
        <f t="shared" si="3"/>
        <v>550</v>
      </c>
      <c r="N38" s="5">
        <v>55</v>
      </c>
      <c r="O38" s="5">
        <v>560</v>
      </c>
      <c r="P38" s="15">
        <f t="shared" ca="1" si="15"/>
        <v>125.26567150351804</v>
      </c>
      <c r="Q38" s="5">
        <f t="shared" ca="1" si="4"/>
        <v>9</v>
      </c>
      <c r="R38" s="15"/>
      <c r="S38" s="5"/>
      <c r="T38" s="5">
        <f t="shared" ca="1" si="5"/>
        <v>0.54</v>
      </c>
      <c r="U38" s="5">
        <f t="shared" si="19"/>
        <v>0</v>
      </c>
      <c r="V38" s="5">
        <f t="shared" si="6"/>
        <v>0</v>
      </c>
      <c r="W38" s="5">
        <f t="shared" si="21"/>
        <v>0</v>
      </c>
      <c r="X38" s="5">
        <f t="shared" si="7"/>
        <v>79</v>
      </c>
      <c r="Y38" s="5">
        <f t="shared" si="8"/>
        <v>-9.0672730034722182</v>
      </c>
      <c r="Z38" s="5">
        <f t="shared" si="9"/>
        <v>20.566017916932413</v>
      </c>
      <c r="AA38" s="5">
        <f t="shared" ca="1" si="10"/>
        <v>10.375865593993208</v>
      </c>
      <c r="AB38" s="10">
        <f t="shared" ca="1" si="11"/>
        <v>-4.9256272654296609</v>
      </c>
      <c r="AC38" s="5">
        <f t="shared" ca="1" si="12"/>
        <v>-20.609793954025008</v>
      </c>
      <c r="AD38" s="14">
        <f t="shared" si="13"/>
        <v>0.1579999999999977</v>
      </c>
    </row>
    <row r="39" spans="1:30" x14ac:dyDescent="0.25">
      <c r="A39" s="3">
        <v>42631</v>
      </c>
      <c r="B39">
        <v>0</v>
      </c>
      <c r="C39" s="5">
        <v>0</v>
      </c>
      <c r="D39" s="5">
        <v>0</v>
      </c>
      <c r="E39" s="5">
        <v>0</v>
      </c>
      <c r="F39" s="5">
        <v>1</v>
      </c>
      <c r="G39" s="13">
        <v>60</v>
      </c>
      <c r="H39" s="5">
        <f t="shared" si="20"/>
        <v>1</v>
      </c>
      <c r="I39" s="5">
        <f t="shared" si="2"/>
        <v>1.0714285714285714</v>
      </c>
      <c r="J39" s="4">
        <f t="shared" ca="1" si="14"/>
        <v>125.26567150351804</v>
      </c>
      <c r="K39" s="4">
        <f t="shared" ca="1" si="16"/>
        <v>161.04535692829683</v>
      </c>
      <c r="L39" s="4">
        <f t="shared" ca="1" si="17"/>
        <v>243.18973130429731</v>
      </c>
      <c r="M39" s="5">
        <f t="shared" si="3"/>
        <v>600</v>
      </c>
      <c r="N39">
        <v>60</v>
      </c>
      <c r="O39" s="5">
        <v>560</v>
      </c>
      <c r="P39" s="15">
        <f t="shared" ca="1" si="15"/>
        <v>62.052360128816247</v>
      </c>
      <c r="Q39" s="5">
        <f t="shared" ca="1" si="4"/>
        <v>-9</v>
      </c>
      <c r="R39" s="15"/>
      <c r="S39" s="5"/>
      <c r="T39" s="5">
        <f t="shared" ca="1" si="5"/>
        <v>0</v>
      </c>
      <c r="U39" s="5">
        <f t="shared" si="19"/>
        <v>0</v>
      </c>
      <c r="V39" s="5">
        <f t="shared" si="6"/>
        <v>0</v>
      </c>
      <c r="W39" s="5">
        <f t="shared" si="21"/>
        <v>0</v>
      </c>
      <c r="X39" s="5">
        <f t="shared" si="7"/>
        <v>79</v>
      </c>
      <c r="Y39" s="5">
        <f t="shared" si="8"/>
        <v>-5.3433624999999942</v>
      </c>
      <c r="Z39" s="5">
        <f t="shared" si="9"/>
        <v>20.113384885204084</v>
      </c>
      <c r="AA39" s="5">
        <f t="shared" ca="1" si="10"/>
        <v>1.477668763189556</v>
      </c>
      <c r="AB39" s="10">
        <f t="shared" ca="1" si="11"/>
        <v>-1.8999419157576525</v>
      </c>
      <c r="AC39" s="5">
        <f t="shared" ca="1" si="12"/>
        <v>-21.058389103819746</v>
      </c>
      <c r="AD39" s="14">
        <f t="shared" si="13"/>
        <v>-1.2369999999999983</v>
      </c>
    </row>
    <row r="40" spans="1:30" x14ac:dyDescent="0.25">
      <c r="A40" s="3">
        <v>42638</v>
      </c>
      <c r="B40">
        <v>0</v>
      </c>
      <c r="C40" s="5">
        <v>0</v>
      </c>
      <c r="D40" s="5">
        <v>0</v>
      </c>
      <c r="E40" s="5">
        <v>0</v>
      </c>
      <c r="F40" s="5">
        <v>1</v>
      </c>
      <c r="G40">
        <v>40</v>
      </c>
      <c r="H40" s="5">
        <f t="shared" si="20"/>
        <v>1.5</v>
      </c>
      <c r="I40" s="5">
        <f t="shared" si="2"/>
        <v>1.0714285714285714</v>
      </c>
      <c r="J40" s="4">
        <f t="shared" ca="1" si="14"/>
        <v>62.052360128816247</v>
      </c>
      <c r="K40" s="4">
        <f t="shared" ca="1" si="16"/>
        <v>125.26567150351804</v>
      </c>
      <c r="L40" s="4">
        <f t="shared" ca="1" si="17"/>
        <v>161.04535692829683</v>
      </c>
      <c r="M40" s="5">
        <f t="shared" si="3"/>
        <v>600</v>
      </c>
      <c r="N40" s="5">
        <v>60</v>
      </c>
      <c r="O40" s="5">
        <v>560</v>
      </c>
      <c r="P40" s="15">
        <f t="shared" ca="1" si="15"/>
        <v>97.122447356939617</v>
      </c>
      <c r="Q40" s="5">
        <f t="shared" ca="1" si="4"/>
        <v>5</v>
      </c>
      <c r="R40" s="15"/>
      <c r="S40" s="5"/>
      <c r="T40" s="5">
        <f t="shared" ca="1" si="5"/>
        <v>0</v>
      </c>
      <c r="U40" s="5">
        <f t="shared" si="19"/>
        <v>0</v>
      </c>
      <c r="V40" s="5">
        <f t="shared" si="6"/>
        <v>0</v>
      </c>
      <c r="W40" s="5">
        <f t="shared" si="21"/>
        <v>0</v>
      </c>
      <c r="X40" s="5">
        <f t="shared" si="7"/>
        <v>79</v>
      </c>
      <c r="Y40" s="5">
        <f t="shared" si="8"/>
        <v>11.25379687500001</v>
      </c>
      <c r="Z40" s="5">
        <f t="shared" si="9"/>
        <v>20.113384885204084</v>
      </c>
      <c r="AA40" s="5">
        <f t="shared" ca="1" si="10"/>
        <v>-7.4457094994811666</v>
      </c>
      <c r="AB40" s="10">
        <f t="shared" ca="1" si="11"/>
        <v>-0.58204192774270758</v>
      </c>
      <c r="AC40" s="5">
        <f t="shared" ca="1" si="12"/>
        <v>-8.9799829760406062</v>
      </c>
      <c r="AD40" s="14">
        <f t="shared" si="13"/>
        <v>-1.2369999999999983</v>
      </c>
    </row>
    <row r="41" spans="1:30" x14ac:dyDescent="0.25">
      <c r="A41" s="3">
        <v>42645</v>
      </c>
      <c r="B41">
        <v>0</v>
      </c>
      <c r="C41" s="5">
        <v>0</v>
      </c>
      <c r="D41" s="5">
        <v>0</v>
      </c>
      <c r="E41" s="5">
        <v>0</v>
      </c>
      <c r="F41" s="5">
        <v>1</v>
      </c>
      <c r="G41" s="5">
        <v>40</v>
      </c>
      <c r="H41" s="5">
        <f t="shared" si="20"/>
        <v>1.5</v>
      </c>
      <c r="I41" s="5">
        <f t="shared" si="2"/>
        <v>1.0714285714285714</v>
      </c>
      <c r="J41" s="4">
        <f t="shared" ca="1" si="14"/>
        <v>97.122447356939617</v>
      </c>
      <c r="K41" s="4">
        <f t="shared" ca="1" si="16"/>
        <v>62.052360128816247</v>
      </c>
      <c r="L41" s="4">
        <f t="shared" ca="1" si="17"/>
        <v>125.26567150351804</v>
      </c>
      <c r="M41" s="5">
        <f t="shared" si="3"/>
        <v>600</v>
      </c>
      <c r="N41" s="5">
        <v>60</v>
      </c>
      <c r="O41" s="5">
        <v>560</v>
      </c>
      <c r="P41" s="15">
        <f t="shared" ca="1" si="15"/>
        <v>107.59031546082969</v>
      </c>
      <c r="Q41" s="5">
        <f t="shared" ca="1" si="4"/>
        <v>4</v>
      </c>
      <c r="R41" s="15"/>
      <c r="S41" s="5"/>
      <c r="T41" s="5">
        <f t="shared" ca="1" si="5"/>
        <v>0</v>
      </c>
      <c r="U41" s="5">
        <f t="shared" si="19"/>
        <v>0</v>
      </c>
      <c r="V41" s="5">
        <f t="shared" si="6"/>
        <v>0</v>
      </c>
      <c r="W41" s="5">
        <f t="shared" si="21"/>
        <v>0</v>
      </c>
      <c r="X41" s="5">
        <f t="shared" si="7"/>
        <v>79</v>
      </c>
      <c r="Y41" s="5">
        <f t="shared" si="8"/>
        <v>11.25379687500001</v>
      </c>
      <c r="Z41" s="5">
        <f t="shared" si="9"/>
        <v>20.113384885204084</v>
      </c>
      <c r="AA41" s="5">
        <f t="shared" ca="1" si="10"/>
        <v>-3.5672249236917168</v>
      </c>
      <c r="AB41" s="10">
        <f t="shared" ca="1" si="11"/>
        <v>1.7463413801052148</v>
      </c>
      <c r="AC41" s="5">
        <f t="shared" ca="1" si="12"/>
        <v>-3.7189827557879154</v>
      </c>
      <c r="AD41" s="14">
        <f t="shared" si="13"/>
        <v>-1.2369999999999983</v>
      </c>
    </row>
    <row r="42" spans="1:30" x14ac:dyDescent="0.25">
      <c r="A42" s="3">
        <v>42652</v>
      </c>
      <c r="B42">
        <v>0</v>
      </c>
      <c r="C42" s="5">
        <v>0</v>
      </c>
      <c r="D42" s="5">
        <v>0</v>
      </c>
      <c r="E42" s="5">
        <v>0</v>
      </c>
      <c r="F42" s="5">
        <v>1</v>
      </c>
      <c r="G42" s="5">
        <v>40</v>
      </c>
      <c r="H42" s="5">
        <f t="shared" si="20"/>
        <v>1.5</v>
      </c>
      <c r="I42" s="5">
        <f t="shared" si="2"/>
        <v>1.0714285714285714</v>
      </c>
      <c r="J42" s="4">
        <f t="shared" ca="1" si="14"/>
        <v>107.59031546082969</v>
      </c>
      <c r="K42" s="4">
        <f t="shared" ca="1" si="16"/>
        <v>97.122447356939617</v>
      </c>
      <c r="L42" s="4">
        <f t="shared" ca="1" si="17"/>
        <v>62.052360128816247</v>
      </c>
      <c r="M42" s="5">
        <f t="shared" si="3"/>
        <v>600</v>
      </c>
      <c r="N42" s="5">
        <v>60</v>
      </c>
      <c r="O42" s="5">
        <v>560</v>
      </c>
      <c r="P42" s="15">
        <f t="shared" ca="1" si="15"/>
        <v>120.26882483703955</v>
      </c>
      <c r="Q42" s="5">
        <f t="shared" ca="1" si="4"/>
        <v>7</v>
      </c>
      <c r="R42" s="15"/>
      <c r="S42" s="5"/>
      <c r="T42" s="5">
        <f t="shared" ca="1" si="5"/>
        <v>0</v>
      </c>
      <c r="U42" s="5">
        <f t="shared" si="19"/>
        <v>0</v>
      </c>
      <c r="V42" s="5">
        <f t="shared" si="6"/>
        <v>0</v>
      </c>
      <c r="W42" s="5">
        <f t="shared" si="21"/>
        <v>0</v>
      </c>
      <c r="X42" s="5">
        <f t="shared" si="7"/>
        <v>79</v>
      </c>
      <c r="Y42" s="5">
        <f t="shared" si="8"/>
        <v>11.25379687500001</v>
      </c>
      <c r="Z42" s="5">
        <f t="shared" si="9"/>
        <v>20.113384885204084</v>
      </c>
      <c r="AA42" s="5">
        <f t="shared" ca="1" si="10"/>
        <v>-1.8917590099399035</v>
      </c>
      <c r="AB42" s="10">
        <f t="shared" ca="1" si="11"/>
        <v>0.45457855466632563</v>
      </c>
      <c r="AC42" s="5">
        <f t="shared" ca="1" si="12"/>
        <v>5.5758235321090197</v>
      </c>
      <c r="AD42" s="14">
        <f t="shared" si="13"/>
        <v>-1.2369999999999983</v>
      </c>
    </row>
    <row r="43" spans="1:30" x14ac:dyDescent="0.25">
      <c r="A43" s="3">
        <v>42659</v>
      </c>
      <c r="B43">
        <v>0</v>
      </c>
      <c r="C43" s="5">
        <v>0</v>
      </c>
      <c r="D43" s="5">
        <v>0</v>
      </c>
      <c r="E43" s="5">
        <v>0</v>
      </c>
      <c r="F43" s="5">
        <v>1</v>
      </c>
      <c r="G43" s="5">
        <v>40</v>
      </c>
      <c r="H43" s="5">
        <f t="shared" si="20"/>
        <v>1.5</v>
      </c>
      <c r="I43" s="5">
        <f t="shared" si="2"/>
        <v>1.0714285714285714</v>
      </c>
      <c r="J43" s="4">
        <f t="shared" ca="1" si="14"/>
        <v>120.26882483703955</v>
      </c>
      <c r="K43" s="4">
        <f t="shared" ca="1" si="16"/>
        <v>107.59031546082969</v>
      </c>
      <c r="L43" s="4">
        <f t="shared" ca="1" si="17"/>
        <v>97.122447356939617</v>
      </c>
      <c r="M43" s="5">
        <f t="shared" si="3"/>
        <v>600</v>
      </c>
      <c r="N43" s="5">
        <v>60</v>
      </c>
      <c r="O43" s="5">
        <v>560</v>
      </c>
      <c r="P43" s="15">
        <f t="shared" ca="1" si="15"/>
        <v>113.07466154498668</v>
      </c>
      <c r="Q43" s="5">
        <f t="shared" ca="1" si="4"/>
        <v>3</v>
      </c>
      <c r="R43" s="15"/>
      <c r="S43" s="5"/>
      <c r="T43" s="5">
        <f t="shared" ca="1" si="5"/>
        <v>0</v>
      </c>
      <c r="U43" s="5">
        <f t="shared" si="19"/>
        <v>0</v>
      </c>
      <c r="V43" s="5">
        <f t="shared" si="6"/>
        <v>0</v>
      </c>
      <c r="W43" s="5">
        <f t="shared" si="21"/>
        <v>0</v>
      </c>
      <c r="X43" s="5">
        <f t="shared" si="7"/>
        <v>79</v>
      </c>
      <c r="Y43" s="5">
        <f t="shared" si="8"/>
        <v>11.25379687500001</v>
      </c>
      <c r="Z43" s="5">
        <f t="shared" si="9"/>
        <v>20.113384885204084</v>
      </c>
      <c r="AA43" s="5">
        <f t="shared" ca="1" si="10"/>
        <v>0.45631032319313575</v>
      </c>
      <c r="AB43" s="10">
        <f t="shared" ca="1" si="11"/>
        <v>6.9007717894664616E-2</v>
      </c>
      <c r="AC43" s="5">
        <f t="shared" ca="1" si="12"/>
        <v>0.41916174369479292</v>
      </c>
      <c r="AD43" s="14">
        <f t="shared" si="13"/>
        <v>-1.2369999999999983</v>
      </c>
    </row>
    <row r="44" spans="1:30" x14ac:dyDescent="0.25">
      <c r="A44" s="3">
        <v>42666</v>
      </c>
      <c r="B44">
        <v>0</v>
      </c>
      <c r="C44" s="5">
        <v>0</v>
      </c>
      <c r="D44" s="5">
        <v>0</v>
      </c>
      <c r="E44" s="5">
        <v>0</v>
      </c>
      <c r="F44" s="5">
        <v>1</v>
      </c>
      <c r="G44" s="5">
        <v>40</v>
      </c>
      <c r="H44" s="5">
        <f t="shared" si="20"/>
        <v>1.5</v>
      </c>
      <c r="I44" s="5">
        <f t="shared" si="2"/>
        <v>1.0714285714285714</v>
      </c>
      <c r="J44" s="4">
        <f t="shared" ca="1" si="14"/>
        <v>113.07466154498668</v>
      </c>
      <c r="K44" s="4">
        <f t="shared" ca="1" si="16"/>
        <v>120.26882483703955</v>
      </c>
      <c r="L44" s="4">
        <f t="shared" ca="1" si="17"/>
        <v>107.59031546082969</v>
      </c>
      <c r="M44" s="5">
        <f t="shared" si="3"/>
        <v>600</v>
      </c>
      <c r="N44" s="5">
        <v>60</v>
      </c>
      <c r="O44" s="5">
        <v>560</v>
      </c>
      <c r="P44" s="15">
        <f t="shared" ca="1" si="15"/>
        <v>110.69325958616797</v>
      </c>
      <c r="Q44" s="5">
        <f t="shared" ca="1" si="4"/>
        <v>4</v>
      </c>
      <c r="R44" s="15"/>
      <c r="S44" s="5"/>
      <c r="T44" s="5">
        <f t="shared" ca="1" si="5"/>
        <v>0</v>
      </c>
      <c r="U44" s="5">
        <f t="shared" si="19"/>
        <v>0</v>
      </c>
      <c r="V44" s="5">
        <f t="shared" si="6"/>
        <v>0</v>
      </c>
      <c r="W44" s="5">
        <f t="shared" si="21"/>
        <v>0</v>
      </c>
      <c r="X44" s="5">
        <f t="shared" si="7"/>
        <v>79</v>
      </c>
      <c r="Y44" s="5">
        <f t="shared" si="8"/>
        <v>11.25379687500001</v>
      </c>
      <c r="Z44" s="5">
        <f t="shared" si="9"/>
        <v>20.113384885204084</v>
      </c>
      <c r="AA44" s="5">
        <f t="shared" ca="1" si="10"/>
        <v>-0.91891234972873936</v>
      </c>
      <c r="AB44" s="10">
        <f t="shared" ca="1" si="11"/>
        <v>-0.39798932684130534</v>
      </c>
      <c r="AC44" s="5">
        <f t="shared" ca="1" si="12"/>
        <v>-1.1200204974660715</v>
      </c>
      <c r="AD44" s="14">
        <f t="shared" si="13"/>
        <v>-1.2369999999999983</v>
      </c>
    </row>
    <row r="45" spans="1:30" x14ac:dyDescent="0.25">
      <c r="A45" s="3">
        <v>42673</v>
      </c>
      <c r="B45">
        <v>0</v>
      </c>
      <c r="C45" s="5">
        <v>0</v>
      </c>
      <c r="D45" s="5">
        <v>0</v>
      </c>
      <c r="E45" s="5">
        <v>0</v>
      </c>
      <c r="F45" s="5">
        <v>1</v>
      </c>
      <c r="G45" s="5">
        <v>40</v>
      </c>
      <c r="H45" s="5">
        <f t="shared" si="20"/>
        <v>1.5</v>
      </c>
      <c r="I45" s="5">
        <f t="shared" si="2"/>
        <v>1.0714285714285714</v>
      </c>
      <c r="J45" s="4">
        <f t="shared" ca="1" si="14"/>
        <v>110.69325958616797</v>
      </c>
      <c r="K45" s="4">
        <f t="shared" ca="1" si="16"/>
        <v>113.07466154498668</v>
      </c>
      <c r="L45" s="4">
        <f t="shared" ca="1" si="17"/>
        <v>120.26882483703955</v>
      </c>
      <c r="M45" s="5">
        <f t="shared" si="3"/>
        <v>600</v>
      </c>
      <c r="N45" s="5">
        <v>60</v>
      </c>
      <c r="O45" s="5">
        <v>560</v>
      </c>
      <c r="P45" s="15">
        <f t="shared" ca="1" si="15"/>
        <v>97.663561177097534</v>
      </c>
      <c r="Q45" s="5">
        <f t="shared" ca="1" si="4"/>
        <v>-7</v>
      </c>
      <c r="R45" s="15"/>
      <c r="S45" s="5"/>
      <c r="T45" s="5">
        <f t="shared" ca="1" si="5"/>
        <v>0</v>
      </c>
      <c r="U45" s="5">
        <f t="shared" si="19"/>
        <v>0</v>
      </c>
      <c r="V45" s="5">
        <f t="shared" si="6"/>
        <v>0</v>
      </c>
      <c r="W45" s="5">
        <f t="shared" si="21"/>
        <v>0</v>
      </c>
      <c r="X45" s="5">
        <f t="shared" si="7"/>
        <v>79</v>
      </c>
      <c r="Y45" s="5">
        <f t="shared" si="8"/>
        <v>11.25379687500001</v>
      </c>
      <c r="Z45" s="5">
        <f t="shared" si="9"/>
        <v>20.113384885204084</v>
      </c>
      <c r="AA45" s="5">
        <f t="shared" ca="1" si="10"/>
        <v>-1.3493666004166616</v>
      </c>
      <c r="AB45" s="10">
        <f t="shared" ca="1" si="11"/>
        <v>-0.13300131468265297</v>
      </c>
      <c r="AC45" s="5">
        <f t="shared" ca="1" si="12"/>
        <v>-2.9842526680072501</v>
      </c>
      <c r="AD45" s="14">
        <f t="shared" si="13"/>
        <v>-1.2369999999999983</v>
      </c>
    </row>
    <row r="46" spans="1:30" x14ac:dyDescent="0.25">
      <c r="A46" s="3">
        <v>42680</v>
      </c>
      <c r="B46">
        <v>0</v>
      </c>
      <c r="C46" s="5">
        <v>0</v>
      </c>
      <c r="D46" s="5">
        <v>0</v>
      </c>
      <c r="E46" s="5">
        <v>0</v>
      </c>
      <c r="F46" s="5">
        <v>1</v>
      </c>
      <c r="G46" s="5">
        <v>40</v>
      </c>
      <c r="H46" s="5">
        <f t="shared" si="20"/>
        <v>1.5</v>
      </c>
      <c r="I46" s="5">
        <f t="shared" si="2"/>
        <v>1.0714285714285714</v>
      </c>
      <c r="J46" s="4">
        <f t="shared" ca="1" si="14"/>
        <v>97.663561177097534</v>
      </c>
      <c r="K46" s="4">
        <f t="shared" ca="1" si="16"/>
        <v>110.69325958616797</v>
      </c>
      <c r="L46" s="4">
        <f t="shared" ca="1" si="17"/>
        <v>113.07466154498668</v>
      </c>
      <c r="M46" s="5">
        <f t="shared" si="3"/>
        <v>600</v>
      </c>
      <c r="N46" s="5">
        <v>60</v>
      </c>
      <c r="O46" s="5">
        <v>560</v>
      </c>
      <c r="P46" s="15">
        <f t="shared" ca="1" si="15"/>
        <v>109.67201438950005</v>
      </c>
      <c r="Q46" s="5">
        <f t="shared" ca="1" si="4"/>
        <v>6</v>
      </c>
      <c r="R46" s="15"/>
      <c r="S46" s="5"/>
      <c r="T46" s="5">
        <f t="shared" ca="1" si="5"/>
        <v>0</v>
      </c>
      <c r="U46" s="5">
        <f t="shared" si="19"/>
        <v>0</v>
      </c>
      <c r="V46" s="5">
        <f t="shared" si="6"/>
        <v>0</v>
      </c>
      <c r="W46" s="5">
        <f t="shared" si="21"/>
        <v>0</v>
      </c>
      <c r="X46" s="5">
        <f t="shared" si="7"/>
        <v>79</v>
      </c>
      <c r="Y46" s="5">
        <f t="shared" si="8"/>
        <v>11.25379687500001</v>
      </c>
      <c r="Z46" s="5">
        <f t="shared" si="9"/>
        <v>20.113384885204084</v>
      </c>
      <c r="AA46" s="5">
        <f t="shared" ca="1" si="10"/>
        <v>-3.4864501301741271</v>
      </c>
      <c r="AB46" s="10">
        <f t="shared" ca="1" si="11"/>
        <v>-4.5285350282014566E-2</v>
      </c>
      <c r="AC46" s="5">
        <f t="shared" ca="1" si="12"/>
        <v>-1.9264318902479114</v>
      </c>
      <c r="AD46" s="14">
        <f t="shared" si="13"/>
        <v>-1.2369999999999983</v>
      </c>
    </row>
    <row r="47" spans="1:30" x14ac:dyDescent="0.25">
      <c r="A47" s="3">
        <v>42687</v>
      </c>
      <c r="B47">
        <v>0</v>
      </c>
      <c r="C47" s="5">
        <v>0</v>
      </c>
      <c r="D47" s="5">
        <v>0</v>
      </c>
      <c r="E47" s="5">
        <v>0</v>
      </c>
      <c r="F47" s="5">
        <v>1</v>
      </c>
      <c r="G47" s="5">
        <v>40</v>
      </c>
      <c r="H47" s="5">
        <f t="shared" si="20"/>
        <v>1.5</v>
      </c>
      <c r="I47" s="5">
        <f t="shared" si="2"/>
        <v>1.0714285714285714</v>
      </c>
      <c r="J47" s="4">
        <f t="shared" ca="1" si="14"/>
        <v>109.67201438950005</v>
      </c>
      <c r="K47" s="4">
        <f t="shared" ca="1" si="16"/>
        <v>97.663561177097534</v>
      </c>
      <c r="L47" s="4">
        <f t="shared" ca="1" si="17"/>
        <v>110.69325958616797</v>
      </c>
      <c r="M47" s="5">
        <f t="shared" si="3"/>
        <v>600</v>
      </c>
      <c r="N47" s="5">
        <v>60</v>
      </c>
      <c r="O47" s="5">
        <v>560</v>
      </c>
      <c r="P47" s="15">
        <f t="shared" ca="1" si="15"/>
        <v>110.45836672569112</v>
      </c>
      <c r="Q47" s="5">
        <f t="shared" ca="1" si="4"/>
        <v>4</v>
      </c>
      <c r="R47" s="15"/>
      <c r="S47" s="5"/>
      <c r="T47" s="5">
        <f t="shared" ca="1" si="5"/>
        <v>0</v>
      </c>
      <c r="U47" s="5">
        <f t="shared" si="19"/>
        <v>0</v>
      </c>
      <c r="V47" s="5">
        <f t="shared" si="6"/>
        <v>0</v>
      </c>
      <c r="W47" s="5">
        <f t="shared" si="21"/>
        <v>0</v>
      </c>
      <c r="X47" s="5">
        <f t="shared" si="7"/>
        <v>79</v>
      </c>
      <c r="Y47" s="5">
        <f t="shared" si="8"/>
        <v>11.25379687500001</v>
      </c>
      <c r="Z47" s="5">
        <f t="shared" si="9"/>
        <v>20.113384885204084</v>
      </c>
      <c r="AA47" s="5">
        <f t="shared" ca="1" si="10"/>
        <v>-1.5301888150304046</v>
      </c>
      <c r="AB47" s="10">
        <f t="shared" ca="1" si="11"/>
        <v>0.43464730349308367</v>
      </c>
      <c r="AC47" s="5">
        <f t="shared" ca="1" si="12"/>
        <v>-1.5762735229756575</v>
      </c>
      <c r="AD47" s="14">
        <f t="shared" si="13"/>
        <v>-1.2369999999999983</v>
      </c>
    </row>
    <row r="48" spans="1:30" x14ac:dyDescent="0.25">
      <c r="A48" s="3">
        <v>42694</v>
      </c>
      <c r="B48">
        <v>0</v>
      </c>
      <c r="C48" s="5">
        <v>0</v>
      </c>
      <c r="D48" s="5">
        <v>0</v>
      </c>
      <c r="E48" s="5">
        <v>0</v>
      </c>
      <c r="F48" s="5">
        <v>1</v>
      </c>
      <c r="G48" s="5">
        <v>40</v>
      </c>
      <c r="H48" s="5">
        <f t="shared" si="20"/>
        <v>1.5</v>
      </c>
      <c r="I48" s="5">
        <f t="shared" si="2"/>
        <v>1.0714285714285714</v>
      </c>
      <c r="J48" s="4">
        <f t="shared" ca="1" si="14"/>
        <v>110.45836672569112</v>
      </c>
      <c r="K48" s="4">
        <f t="shared" ca="1" si="16"/>
        <v>109.67201438950005</v>
      </c>
      <c r="L48" s="4">
        <f t="shared" ca="1" si="17"/>
        <v>97.663561177097534</v>
      </c>
      <c r="M48" s="5">
        <f t="shared" si="3"/>
        <v>600</v>
      </c>
      <c r="N48" s="5">
        <v>60</v>
      </c>
      <c r="O48" s="5">
        <v>560</v>
      </c>
      <c r="P48" s="15">
        <f t="shared" ca="1" si="15"/>
        <v>106.0709522499767</v>
      </c>
      <c r="Q48" s="5">
        <f t="shared" ca="1" si="4"/>
        <v>-2</v>
      </c>
      <c r="R48" s="15"/>
      <c r="S48" s="5"/>
      <c r="T48" s="5">
        <f t="shared" ca="1" si="5"/>
        <v>0</v>
      </c>
      <c r="U48" s="5">
        <f t="shared" si="19"/>
        <v>0</v>
      </c>
      <c r="V48" s="5">
        <f t="shared" si="6"/>
        <v>0</v>
      </c>
      <c r="W48" s="5">
        <f t="shared" si="21"/>
        <v>0</v>
      </c>
      <c r="X48" s="5">
        <f t="shared" si="7"/>
        <v>79</v>
      </c>
      <c r="Y48" s="5">
        <f t="shared" si="8"/>
        <v>11.25379687500001</v>
      </c>
      <c r="Z48" s="5">
        <f t="shared" si="9"/>
        <v>20.113384885204084</v>
      </c>
      <c r="AA48" s="5">
        <f t="shared" ca="1" si="10"/>
        <v>-1.3911574941792018</v>
      </c>
      <c r="AB48" s="10">
        <f t="shared" ca="1" si="11"/>
        <v>-7.6690600192470763E-3</v>
      </c>
      <c r="AC48" s="5">
        <f t="shared" ca="1" si="12"/>
        <v>0.33959704397104851</v>
      </c>
      <c r="AD48" s="14">
        <f t="shared" si="13"/>
        <v>-1.2369999999999983</v>
      </c>
    </row>
    <row r="49" spans="1:30" x14ac:dyDescent="0.25">
      <c r="A49" s="3">
        <v>42701</v>
      </c>
      <c r="B49">
        <v>0</v>
      </c>
      <c r="C49" s="5">
        <v>0</v>
      </c>
      <c r="D49" s="5">
        <v>0</v>
      </c>
      <c r="E49" s="5">
        <v>0</v>
      </c>
      <c r="F49" s="5">
        <v>1</v>
      </c>
      <c r="G49" s="5">
        <v>40</v>
      </c>
      <c r="H49" s="5">
        <f t="shared" si="20"/>
        <v>1.5</v>
      </c>
      <c r="I49" s="5">
        <f t="shared" si="2"/>
        <v>1.0714285714285714</v>
      </c>
      <c r="J49" s="4">
        <f t="shared" ca="1" si="14"/>
        <v>106.0709522499767</v>
      </c>
      <c r="K49" s="4">
        <f t="shared" ca="1" si="16"/>
        <v>110.45836672569112</v>
      </c>
      <c r="L49" s="4">
        <f t="shared" ca="1" si="17"/>
        <v>109.67201438950005</v>
      </c>
      <c r="M49" s="5">
        <f t="shared" si="3"/>
        <v>600</v>
      </c>
      <c r="N49" s="5">
        <v>60</v>
      </c>
      <c r="O49" s="5">
        <v>560</v>
      </c>
      <c r="P49" s="15">
        <f t="shared" ca="1" si="15"/>
        <v>105.51772357293049</v>
      </c>
      <c r="Q49" s="5">
        <f t="shared" ca="1" si="4"/>
        <v>0</v>
      </c>
      <c r="R49" s="15"/>
      <c r="S49" s="5"/>
      <c r="T49" s="5">
        <f t="shared" ca="1" si="5"/>
        <v>0</v>
      </c>
      <c r="U49" s="5">
        <f t="shared" si="19"/>
        <v>0</v>
      </c>
      <c r="V49" s="5">
        <f t="shared" si="6"/>
        <v>0</v>
      </c>
      <c r="W49" s="5">
        <f t="shared" si="21"/>
        <v>0</v>
      </c>
      <c r="X49" s="5">
        <f t="shared" si="7"/>
        <v>79</v>
      </c>
      <c r="Y49" s="5">
        <f t="shared" si="8"/>
        <v>11.25379687500001</v>
      </c>
      <c r="Z49" s="5">
        <f t="shared" si="9"/>
        <v>20.113384885204084</v>
      </c>
      <c r="AA49" s="5">
        <f t="shared" ca="1" si="10"/>
        <v>-2.1497139160770709</v>
      </c>
      <c r="AB49" s="10">
        <f t="shared" ca="1" si="11"/>
        <v>-3.6633365382424808E-2</v>
      </c>
      <c r="AC49" s="5">
        <f t="shared" ca="1" si="12"/>
        <v>-1.4261109058141024</v>
      </c>
      <c r="AD49" s="14">
        <f t="shared" si="13"/>
        <v>-1.2369999999999983</v>
      </c>
    </row>
    <row r="50" spans="1:30" x14ac:dyDescent="0.25">
      <c r="A50" s="3">
        <v>42708</v>
      </c>
      <c r="B50">
        <v>0</v>
      </c>
      <c r="C50" s="5">
        <v>1</v>
      </c>
      <c r="D50" s="5">
        <v>0</v>
      </c>
      <c r="E50" s="5">
        <v>0</v>
      </c>
      <c r="F50" s="5">
        <v>0</v>
      </c>
      <c r="G50" s="5">
        <v>40</v>
      </c>
      <c r="H50" s="5">
        <f t="shared" si="20"/>
        <v>1.5</v>
      </c>
      <c r="I50" s="5">
        <f t="shared" si="2"/>
        <v>1.0714285714285714</v>
      </c>
      <c r="J50" s="4">
        <f t="shared" ca="1" si="14"/>
        <v>105.51772357293049</v>
      </c>
      <c r="K50" s="4">
        <f t="shared" ca="1" si="16"/>
        <v>106.0709522499767</v>
      </c>
      <c r="L50" s="4">
        <f t="shared" ca="1" si="17"/>
        <v>110.45836672569112</v>
      </c>
      <c r="M50" s="5">
        <f t="shared" si="3"/>
        <v>600</v>
      </c>
      <c r="N50" s="5">
        <v>60</v>
      </c>
      <c r="O50" s="5">
        <v>560</v>
      </c>
      <c r="P50" s="15">
        <f t="shared" ca="1" si="15"/>
        <v>0</v>
      </c>
      <c r="Q50" s="5">
        <f t="shared" ca="1" si="4"/>
        <v>-9</v>
      </c>
      <c r="R50" s="15"/>
      <c r="S50" s="5"/>
      <c r="T50" s="5">
        <f t="shared" ca="1" si="5"/>
        <v>0</v>
      </c>
      <c r="U50" s="5">
        <f t="shared" si="19"/>
        <v>7</v>
      </c>
      <c r="V50" s="5">
        <f t="shared" si="6"/>
        <v>0</v>
      </c>
      <c r="W50" s="5">
        <f t="shared" si="21"/>
        <v>0</v>
      </c>
      <c r="X50" s="5">
        <f t="shared" si="7"/>
        <v>0</v>
      </c>
      <c r="Y50" s="5">
        <f t="shared" si="8"/>
        <v>0.99717187500000082</v>
      </c>
      <c r="Z50" s="5">
        <f t="shared" si="9"/>
        <v>1.7821986607142857</v>
      </c>
      <c r="AA50" s="5">
        <f t="shared" ca="1" si="10"/>
        <v>-0.19869319493075549</v>
      </c>
      <c r="AB50" s="10">
        <f t="shared" ca="1" si="11"/>
        <v>1.1073429594138562E-2</v>
      </c>
      <c r="AC50" s="5">
        <f t="shared" ca="1" si="12"/>
        <v>-0.13660944547734824</v>
      </c>
      <c r="AD50" s="14">
        <f t="shared" si="13"/>
        <v>-1.2369999999999983</v>
      </c>
    </row>
    <row r="51" spans="1:30" x14ac:dyDescent="0.25">
      <c r="A51" s="3">
        <v>42715</v>
      </c>
      <c r="B51">
        <v>0</v>
      </c>
      <c r="C51" s="5">
        <v>1</v>
      </c>
      <c r="D51" s="5">
        <v>0</v>
      </c>
      <c r="E51" s="5">
        <v>0</v>
      </c>
      <c r="F51" s="5">
        <v>0</v>
      </c>
      <c r="G51" s="5">
        <v>40</v>
      </c>
      <c r="H51" s="5">
        <f t="shared" si="20"/>
        <v>1.5</v>
      </c>
      <c r="I51" s="5">
        <f t="shared" si="2"/>
        <v>1</v>
      </c>
      <c r="J51" s="4">
        <f t="shared" ca="1" si="14"/>
        <v>0</v>
      </c>
      <c r="K51" s="4">
        <f t="shared" ca="1" si="16"/>
        <v>105.51772357293049</v>
      </c>
      <c r="L51" s="4">
        <f t="shared" ca="1" si="17"/>
        <v>106.0709522499767</v>
      </c>
      <c r="M51" s="5">
        <f t="shared" si="3"/>
        <v>600</v>
      </c>
      <c r="N51" s="5">
        <v>60</v>
      </c>
      <c r="O51" s="5">
        <v>600</v>
      </c>
      <c r="P51" s="15">
        <f t="shared" ca="1" si="15"/>
        <v>2.8284789855619685</v>
      </c>
      <c r="Q51" s="5">
        <f t="shared" ca="1" si="4"/>
        <v>-5</v>
      </c>
      <c r="R51" s="15"/>
      <c r="S51" s="5"/>
      <c r="T51" s="5">
        <f t="shared" ca="1" si="5"/>
        <v>0</v>
      </c>
      <c r="U51" s="5">
        <f t="shared" si="19"/>
        <v>7</v>
      </c>
      <c r="V51" s="5">
        <f t="shared" si="6"/>
        <v>0</v>
      </c>
      <c r="W51" s="5">
        <f t="shared" si="21"/>
        <v>0</v>
      </c>
      <c r="X51" s="5">
        <f t="shared" si="7"/>
        <v>0</v>
      </c>
      <c r="Y51" s="5">
        <f t="shared" si="8"/>
        <v>0.99717187500000082</v>
      </c>
      <c r="Z51" s="5">
        <f t="shared" si="9"/>
        <v>1.8226250000000004</v>
      </c>
      <c r="AA51" s="5">
        <f t="shared" ca="1" si="10"/>
        <v>-0.68775000000000008</v>
      </c>
      <c r="AB51" s="10">
        <f t="shared" ca="1" si="11"/>
        <v>1.2879029688848126E-2</v>
      </c>
      <c r="AC51" s="5">
        <f t="shared" ca="1" si="12"/>
        <v>-7.9446919126884091E-2</v>
      </c>
      <c r="AD51" s="14">
        <f t="shared" si="13"/>
        <v>-1.2369999999999983</v>
      </c>
    </row>
    <row r="52" spans="1:30" x14ac:dyDescent="0.25">
      <c r="A52" s="3">
        <v>42722</v>
      </c>
      <c r="B52">
        <v>0</v>
      </c>
      <c r="C52" s="5">
        <v>1</v>
      </c>
      <c r="D52" s="5">
        <v>0</v>
      </c>
      <c r="E52" s="5">
        <v>0</v>
      </c>
      <c r="F52" s="5">
        <v>0</v>
      </c>
      <c r="G52" s="5">
        <v>40</v>
      </c>
      <c r="H52" s="5">
        <f t="shared" si="20"/>
        <v>1.5</v>
      </c>
      <c r="I52" s="5">
        <f t="shared" si="2"/>
        <v>1</v>
      </c>
      <c r="J52" s="4">
        <f t="shared" ca="1" si="14"/>
        <v>2.8284789855619685</v>
      </c>
      <c r="K52" s="4">
        <f t="shared" ca="1" si="16"/>
        <v>0</v>
      </c>
      <c r="L52" s="4">
        <f t="shared" ca="1" si="17"/>
        <v>105.51772357293049</v>
      </c>
      <c r="M52" s="5">
        <f t="shared" si="3"/>
        <v>600</v>
      </c>
      <c r="N52" s="5">
        <v>60</v>
      </c>
      <c r="O52" s="5">
        <v>600</v>
      </c>
      <c r="P52" s="15">
        <f t="shared" ca="1" si="15"/>
        <v>1.1652236226371837</v>
      </c>
      <c r="Q52" s="5">
        <f t="shared" ca="1" si="4"/>
        <v>-7</v>
      </c>
      <c r="R52" s="15"/>
      <c r="S52" s="5"/>
      <c r="T52" s="5">
        <f t="shared" ca="1" si="5"/>
        <v>0</v>
      </c>
      <c r="U52" s="5">
        <f t="shared" si="19"/>
        <v>7</v>
      </c>
      <c r="V52" s="5">
        <f t="shared" si="6"/>
        <v>0</v>
      </c>
      <c r="W52" s="5">
        <f t="shared" si="21"/>
        <v>0</v>
      </c>
      <c r="X52" s="5">
        <f t="shared" si="7"/>
        <v>0</v>
      </c>
      <c r="Y52" s="5">
        <f t="shared" si="8"/>
        <v>0.99717187500000082</v>
      </c>
      <c r="Z52" s="5">
        <f t="shared" si="9"/>
        <v>1.8226250000000004</v>
      </c>
      <c r="AA52" s="5">
        <f t="shared" ca="1" si="10"/>
        <v>-0.70259671136200152</v>
      </c>
      <c r="AB52" s="10">
        <f t="shared" ca="1" si="11"/>
        <v>0.35726250000000004</v>
      </c>
      <c r="AC52" s="5">
        <f t="shared" ca="1" si="12"/>
        <v>-7.2239041000818238E-2</v>
      </c>
      <c r="AD52" s="14">
        <f t="shared" si="13"/>
        <v>-1.2369999999999983</v>
      </c>
    </row>
    <row r="53" spans="1:30" x14ac:dyDescent="0.25">
      <c r="A53" s="3">
        <v>42729</v>
      </c>
      <c r="B53">
        <v>0</v>
      </c>
      <c r="C53" s="5">
        <v>1</v>
      </c>
      <c r="D53" s="5">
        <v>0</v>
      </c>
      <c r="E53" s="5">
        <v>0</v>
      </c>
      <c r="F53" s="5">
        <v>0</v>
      </c>
      <c r="G53" s="5">
        <v>40</v>
      </c>
      <c r="H53" s="5">
        <f t="shared" si="20"/>
        <v>1.5</v>
      </c>
      <c r="I53" s="5">
        <f t="shared" si="2"/>
        <v>1</v>
      </c>
      <c r="J53" s="4">
        <f t="shared" ca="1" si="14"/>
        <v>1.1652236226371837</v>
      </c>
      <c r="K53" s="4">
        <f t="shared" ca="1" si="16"/>
        <v>2.8284789855619685</v>
      </c>
      <c r="L53" s="4">
        <f t="shared" ca="1" si="17"/>
        <v>0</v>
      </c>
      <c r="M53" s="5">
        <f t="shared" si="3"/>
        <v>600</v>
      </c>
      <c r="N53" s="5">
        <v>60</v>
      </c>
      <c r="O53" s="5">
        <v>600</v>
      </c>
      <c r="P53" s="15">
        <f t="shared" ca="1" si="15"/>
        <v>8.5393001188456239</v>
      </c>
      <c r="Q53" s="5">
        <f t="shared" ca="1" si="4"/>
        <v>-1</v>
      </c>
      <c r="R53" s="15"/>
      <c r="S53" s="5"/>
      <c r="T53" s="5">
        <f t="shared" ca="1" si="5"/>
        <v>0</v>
      </c>
      <c r="U53" s="5">
        <f t="shared" si="19"/>
        <v>7</v>
      </c>
      <c r="V53" s="5">
        <f t="shared" si="6"/>
        <v>0</v>
      </c>
      <c r="W53" s="5">
        <f t="shared" si="21"/>
        <v>0</v>
      </c>
      <c r="X53" s="5">
        <f t="shared" si="7"/>
        <v>0</v>
      </c>
      <c r="Y53" s="5">
        <f t="shared" si="8"/>
        <v>0.99717187500000082</v>
      </c>
      <c r="Z53" s="5">
        <f t="shared" si="9"/>
        <v>1.8226250000000004</v>
      </c>
      <c r="AA53" s="5">
        <f t="shared" ca="1" si="10"/>
        <v>-0.6940528078652507</v>
      </c>
      <c r="AB53" s="10">
        <f t="shared" ca="1" si="11"/>
        <v>0.34803105171087212</v>
      </c>
      <c r="AC53" s="5">
        <f t="shared" ca="1" si="12"/>
        <v>1.3025249999999999</v>
      </c>
      <c r="AD53" s="14">
        <f t="shared" si="13"/>
        <v>-1.2369999999999983</v>
      </c>
    </row>
    <row r="54" spans="1:30" x14ac:dyDescent="0.25">
      <c r="A54" s="3">
        <v>42736</v>
      </c>
      <c r="B54">
        <v>0</v>
      </c>
      <c r="C54" s="5">
        <v>1</v>
      </c>
      <c r="D54" s="5">
        <v>0</v>
      </c>
      <c r="E54" s="5">
        <v>0</v>
      </c>
      <c r="F54" s="5">
        <v>0</v>
      </c>
      <c r="G54" s="5">
        <v>40</v>
      </c>
      <c r="H54" s="5">
        <f t="shared" si="20"/>
        <v>1.5</v>
      </c>
      <c r="I54" s="5">
        <f t="shared" si="2"/>
        <v>1</v>
      </c>
      <c r="J54" s="4">
        <f t="shared" ca="1" si="14"/>
        <v>8.5393001188456239</v>
      </c>
      <c r="K54" s="4">
        <f t="shared" ca="1" si="16"/>
        <v>1.1652236226371837</v>
      </c>
      <c r="L54" s="4">
        <f t="shared" ca="1" si="17"/>
        <v>2.8284789855619685</v>
      </c>
      <c r="M54" s="5">
        <f t="shared" si="3"/>
        <v>600</v>
      </c>
      <c r="N54" s="5">
        <v>60</v>
      </c>
      <c r="O54" s="5">
        <v>600</v>
      </c>
      <c r="P54" s="15">
        <f t="shared" ca="1" si="15"/>
        <v>16.474050736014824</v>
      </c>
      <c r="Q54" s="5">
        <f t="shared" ca="1" si="4"/>
        <v>7</v>
      </c>
      <c r="R54" s="15"/>
      <c r="S54" s="5"/>
      <c r="T54" s="5">
        <f t="shared" ca="1" si="5"/>
        <v>0</v>
      </c>
      <c r="U54" s="5">
        <f t="shared" si="19"/>
        <v>7</v>
      </c>
      <c r="V54" s="5">
        <f t="shared" si="6"/>
        <v>0</v>
      </c>
      <c r="W54" s="5">
        <f t="shared" si="21"/>
        <v>0</v>
      </c>
      <c r="X54" s="5">
        <f t="shared" si="7"/>
        <v>0</v>
      </c>
      <c r="Y54" s="5">
        <f t="shared" si="8"/>
        <v>0.99717187500000082</v>
      </c>
      <c r="Z54" s="5">
        <f t="shared" si="9"/>
        <v>1.8226250000000004</v>
      </c>
      <c r="AA54" s="5">
        <f t="shared" ca="1" si="10"/>
        <v>-0.72787909480365376</v>
      </c>
      <c r="AB54" s="10">
        <f t="shared" ca="1" si="11"/>
        <v>0.35345950140161786</v>
      </c>
      <c r="AC54" s="5">
        <f t="shared" ca="1" si="12"/>
        <v>1.2656734544168593</v>
      </c>
      <c r="AD54" s="14">
        <f t="shared" si="13"/>
        <v>-1.2369999999999983</v>
      </c>
    </row>
    <row r="55" spans="1:30" x14ac:dyDescent="0.25">
      <c r="A55" s="3">
        <v>42743</v>
      </c>
      <c r="B55">
        <v>0</v>
      </c>
      <c r="C55" s="5">
        <v>1</v>
      </c>
      <c r="D55" s="5">
        <v>0</v>
      </c>
      <c r="E55" s="5">
        <v>0</v>
      </c>
      <c r="F55" s="5">
        <v>0</v>
      </c>
      <c r="G55" s="5">
        <v>40</v>
      </c>
      <c r="H55" s="5">
        <f t="shared" si="20"/>
        <v>1.5</v>
      </c>
      <c r="I55" s="5">
        <f t="shared" si="2"/>
        <v>1</v>
      </c>
      <c r="J55" s="4">
        <f t="shared" ca="1" si="14"/>
        <v>16.474050736014824</v>
      </c>
      <c r="K55" s="4">
        <f t="shared" ca="1" si="16"/>
        <v>8.5393001188456239</v>
      </c>
      <c r="L55" s="4">
        <f t="shared" ca="1" si="17"/>
        <v>1.1652236226371837</v>
      </c>
      <c r="M55" s="5">
        <f t="shared" si="3"/>
        <v>600</v>
      </c>
      <c r="N55" s="5">
        <v>60</v>
      </c>
      <c r="O55" s="5">
        <v>600</v>
      </c>
      <c r="P55" s="15">
        <f t="shared" ca="1" si="15"/>
        <v>0</v>
      </c>
      <c r="Q55" s="5">
        <f t="shared" ca="1" si="4"/>
        <v>-10</v>
      </c>
      <c r="R55" s="15"/>
      <c r="S55" s="5"/>
      <c r="T55" s="5">
        <f t="shared" ca="1" si="5"/>
        <v>0</v>
      </c>
      <c r="U55" s="5">
        <f t="shared" si="19"/>
        <v>7</v>
      </c>
      <c r="V55" s="5">
        <f t="shared" si="6"/>
        <v>0</v>
      </c>
      <c r="W55" s="5">
        <f t="shared" si="21"/>
        <v>0</v>
      </c>
      <c r="X55" s="5">
        <f t="shared" si="7"/>
        <v>0</v>
      </c>
      <c r="Y55" s="5">
        <f t="shared" si="8"/>
        <v>0.99717187500000082</v>
      </c>
      <c r="Z55" s="5">
        <f t="shared" si="9"/>
        <v>1.8226250000000004</v>
      </c>
      <c r="AA55" s="5">
        <f t="shared" ca="1" si="10"/>
        <v>-0.75258564666464078</v>
      </c>
      <c r="AB55" s="10">
        <f t="shared" ca="1" si="11"/>
        <v>0.32939235923711763</v>
      </c>
      <c r="AC55" s="5">
        <f t="shared" ca="1" si="12"/>
        <v>1.2873435927265657</v>
      </c>
      <c r="AD55" s="14">
        <f t="shared" si="13"/>
        <v>-1.2369999999999983</v>
      </c>
    </row>
    <row r="56" spans="1:30" x14ac:dyDescent="0.25">
      <c r="A56" s="3">
        <v>42750</v>
      </c>
      <c r="B56">
        <v>0</v>
      </c>
      <c r="C56" s="5">
        <v>1</v>
      </c>
      <c r="D56" s="5">
        <v>0</v>
      </c>
      <c r="E56" s="5">
        <v>0</v>
      </c>
      <c r="F56" s="5">
        <v>0</v>
      </c>
      <c r="G56" s="5">
        <v>40</v>
      </c>
      <c r="H56" s="5">
        <f t="shared" si="20"/>
        <v>1.5</v>
      </c>
      <c r="I56" s="5">
        <f t="shared" si="2"/>
        <v>1</v>
      </c>
      <c r="J56" s="4">
        <f t="shared" ca="1" si="14"/>
        <v>0</v>
      </c>
      <c r="K56" s="4">
        <f t="shared" ca="1" si="16"/>
        <v>16.474050736014824</v>
      </c>
      <c r="L56" s="4">
        <f t="shared" ca="1" si="17"/>
        <v>8.5393001188456239</v>
      </c>
      <c r="M56" s="5">
        <f t="shared" si="3"/>
        <v>600</v>
      </c>
      <c r="N56" s="5">
        <v>60</v>
      </c>
      <c r="O56" s="5">
        <v>600</v>
      </c>
      <c r="P56" s="15">
        <f t="shared" ca="1" si="15"/>
        <v>2.3898107854869242</v>
      </c>
      <c r="Q56" s="5">
        <f t="shared" ca="1" si="4"/>
        <v>-7</v>
      </c>
      <c r="R56" s="15"/>
      <c r="S56" s="5"/>
      <c r="T56" s="5">
        <f t="shared" ca="1" si="5"/>
        <v>0</v>
      </c>
      <c r="U56" s="5">
        <f t="shared" si="19"/>
        <v>7</v>
      </c>
      <c r="V56" s="5">
        <f t="shared" si="6"/>
        <v>0</v>
      </c>
      <c r="W56" s="5">
        <f t="shared" si="21"/>
        <v>0</v>
      </c>
      <c r="X56" s="5">
        <f t="shared" si="7"/>
        <v>0</v>
      </c>
      <c r="Y56" s="5">
        <f t="shared" si="8"/>
        <v>0.99717187500000082</v>
      </c>
      <c r="Z56" s="5">
        <f t="shared" si="9"/>
        <v>1.8226250000000004</v>
      </c>
      <c r="AA56" s="5">
        <f t="shared" ca="1" si="10"/>
        <v>-0.68775000000000008</v>
      </c>
      <c r="AB56" s="10">
        <f t="shared" ca="1" si="11"/>
        <v>0.3034953169103316</v>
      </c>
      <c r="AC56" s="5">
        <f t="shared" ca="1" si="12"/>
        <v>1.1912685935765901</v>
      </c>
      <c r="AD56" s="14">
        <f t="shared" si="13"/>
        <v>-1.2369999999999983</v>
      </c>
    </row>
    <row r="57" spans="1:30" x14ac:dyDescent="0.25">
      <c r="A57" s="3">
        <v>42757</v>
      </c>
      <c r="B57">
        <v>0</v>
      </c>
      <c r="C57" s="5">
        <v>1</v>
      </c>
      <c r="D57" s="5">
        <v>0</v>
      </c>
      <c r="E57" s="5">
        <v>0</v>
      </c>
      <c r="F57" s="5">
        <v>0</v>
      </c>
      <c r="G57" s="5">
        <v>40</v>
      </c>
      <c r="H57" s="5">
        <f t="shared" si="20"/>
        <v>1.5</v>
      </c>
      <c r="I57" s="5">
        <f t="shared" si="2"/>
        <v>1</v>
      </c>
      <c r="J57" s="4">
        <f t="shared" ca="1" si="14"/>
        <v>2.3898107854869242</v>
      </c>
      <c r="K57" s="4">
        <f t="shared" ca="1" si="16"/>
        <v>0</v>
      </c>
      <c r="L57" s="4">
        <f t="shared" ca="1" si="17"/>
        <v>16.474050736014824</v>
      </c>
      <c r="M57" s="5">
        <f t="shared" si="3"/>
        <v>600</v>
      </c>
      <c r="N57" s="5">
        <v>60</v>
      </c>
      <c r="O57" s="5">
        <v>600</v>
      </c>
      <c r="P57" s="15">
        <f t="shared" ca="1" si="15"/>
        <v>15.327553046249358</v>
      </c>
      <c r="Q57" s="5">
        <f t="shared" ca="1" si="4"/>
        <v>6</v>
      </c>
      <c r="R57" s="15"/>
      <c r="S57" s="5"/>
      <c r="T57" s="5">
        <f t="shared" ca="1" si="5"/>
        <v>0</v>
      </c>
      <c r="U57" s="5">
        <f t="shared" si="19"/>
        <v>7</v>
      </c>
      <c r="V57" s="5">
        <f t="shared" si="6"/>
        <v>0</v>
      </c>
      <c r="W57" s="5">
        <f t="shared" si="21"/>
        <v>0</v>
      </c>
      <c r="X57" s="5">
        <f t="shared" si="7"/>
        <v>0</v>
      </c>
      <c r="Y57" s="5">
        <f t="shared" si="8"/>
        <v>0.99717187500000082</v>
      </c>
      <c r="Z57" s="5">
        <f t="shared" si="9"/>
        <v>1.8226250000000004</v>
      </c>
      <c r="AA57" s="5">
        <f t="shared" ca="1" si="10"/>
        <v>-0.70039504022379084</v>
      </c>
      <c r="AB57" s="10">
        <f t="shared" ca="1" si="11"/>
        <v>0.35726250000000004</v>
      </c>
      <c r="AC57" s="5">
        <f t="shared" ca="1" si="12"/>
        <v>1.0878887114731468</v>
      </c>
      <c r="AD57" s="14">
        <f t="shared" si="13"/>
        <v>-1.2369999999999983</v>
      </c>
    </row>
    <row r="58" spans="1:30" x14ac:dyDescent="0.25">
      <c r="A58" s="3">
        <v>42764</v>
      </c>
      <c r="B58">
        <v>0</v>
      </c>
      <c r="C58" s="5">
        <v>1</v>
      </c>
      <c r="D58" s="5">
        <v>0</v>
      </c>
      <c r="E58" s="5">
        <v>0</v>
      </c>
      <c r="F58" s="5">
        <v>0</v>
      </c>
      <c r="G58" s="5">
        <v>40</v>
      </c>
      <c r="H58" s="5">
        <f t="shared" si="20"/>
        <v>1.5</v>
      </c>
      <c r="I58" s="5">
        <f t="shared" si="2"/>
        <v>1</v>
      </c>
      <c r="J58" s="4">
        <f t="shared" ca="1" si="14"/>
        <v>15.327553046249358</v>
      </c>
      <c r="K58" s="4">
        <f t="shared" ca="1" si="16"/>
        <v>2.3898107854869242</v>
      </c>
      <c r="L58" s="4">
        <f t="shared" ca="1" si="17"/>
        <v>0</v>
      </c>
      <c r="M58" s="5">
        <f t="shared" si="3"/>
        <v>600</v>
      </c>
      <c r="N58" s="5">
        <v>60</v>
      </c>
      <c r="O58" s="5">
        <v>600</v>
      </c>
      <c r="P58" s="15">
        <f t="shared" ca="1" si="15"/>
        <v>0.48501976397187718</v>
      </c>
      <c r="Q58" s="5">
        <f t="shared" ca="1" si="4"/>
        <v>-9</v>
      </c>
      <c r="R58" s="15"/>
      <c r="S58" s="5"/>
      <c r="T58" s="5">
        <f t="shared" ca="1" si="5"/>
        <v>0</v>
      </c>
      <c r="U58" s="5">
        <f t="shared" si="19"/>
        <v>7</v>
      </c>
      <c r="V58" s="5">
        <f t="shared" si="6"/>
        <v>0</v>
      </c>
      <c r="W58" s="5">
        <f t="shared" si="21"/>
        <v>0</v>
      </c>
      <c r="X58" s="5">
        <f t="shared" si="7"/>
        <v>0</v>
      </c>
      <c r="Y58" s="5">
        <f t="shared" si="8"/>
        <v>0.99717187500000082</v>
      </c>
      <c r="Z58" s="5">
        <f t="shared" si="9"/>
        <v>1.8226250000000004</v>
      </c>
      <c r="AA58" s="5">
        <f t="shared" ca="1" si="10"/>
        <v>-0.74976486607699144</v>
      </c>
      <c r="AB58" s="10">
        <f t="shared" ca="1" si="11"/>
        <v>0.34946275504886709</v>
      </c>
      <c r="AC58" s="5">
        <f t="shared" ca="1" si="12"/>
        <v>1.3025249999999999</v>
      </c>
      <c r="AD58" s="14">
        <f t="shared" si="13"/>
        <v>-1.2369999999999983</v>
      </c>
    </row>
    <row r="59" spans="1:30" x14ac:dyDescent="0.25">
      <c r="A59" s="3">
        <v>42771</v>
      </c>
      <c r="B59">
        <v>0</v>
      </c>
      <c r="C59" s="5">
        <v>1</v>
      </c>
      <c r="D59" s="5">
        <v>0</v>
      </c>
      <c r="E59" s="5">
        <v>0</v>
      </c>
      <c r="F59" s="5">
        <v>0</v>
      </c>
      <c r="G59" s="5">
        <v>40</v>
      </c>
      <c r="H59" s="5">
        <f t="shared" si="20"/>
        <v>1.5</v>
      </c>
      <c r="I59" s="5">
        <f t="shared" si="2"/>
        <v>1</v>
      </c>
      <c r="J59" s="4">
        <f t="shared" ca="1" si="14"/>
        <v>0.48501976397187718</v>
      </c>
      <c r="K59" s="4">
        <f t="shared" ca="1" si="16"/>
        <v>15.327553046249358</v>
      </c>
      <c r="L59" s="4">
        <f t="shared" ca="1" si="17"/>
        <v>2.3898107854869242</v>
      </c>
      <c r="M59" s="5">
        <f t="shared" si="3"/>
        <v>600</v>
      </c>
      <c r="N59" s="5">
        <v>60</v>
      </c>
      <c r="O59" s="5">
        <v>600</v>
      </c>
      <c r="P59" s="15">
        <f t="shared" ca="1" si="15"/>
        <v>11.471017553353565</v>
      </c>
      <c r="Q59" s="5">
        <f t="shared" ca="1" si="4"/>
        <v>2</v>
      </c>
      <c r="R59" s="15"/>
      <c r="S59" s="5"/>
      <c r="T59" s="5">
        <f t="shared" ca="1" si="5"/>
        <v>0</v>
      </c>
      <c r="U59" s="5">
        <f t="shared" si="19"/>
        <v>7</v>
      </c>
      <c r="V59" s="5">
        <f t="shared" si="6"/>
        <v>0</v>
      </c>
      <c r="W59" s="5">
        <f t="shared" si="21"/>
        <v>0</v>
      </c>
      <c r="X59" s="5">
        <f t="shared" si="7"/>
        <v>0</v>
      </c>
      <c r="Y59" s="5">
        <f t="shared" si="8"/>
        <v>0.99717187500000082</v>
      </c>
      <c r="Z59" s="5">
        <f t="shared" si="9"/>
        <v>1.8226250000000004</v>
      </c>
      <c r="AA59" s="5">
        <f t="shared" ca="1" si="10"/>
        <v>-0.69040527312032829</v>
      </c>
      <c r="AB59" s="10">
        <f t="shared" ca="1" si="11"/>
        <v>0.30723719874530364</v>
      </c>
      <c r="AC59" s="5">
        <f t="shared" ca="1" si="12"/>
        <v>1.2713887527285872</v>
      </c>
      <c r="AD59" s="14">
        <f t="shared" si="13"/>
        <v>-1.2369999999999983</v>
      </c>
    </row>
    <row r="60" spans="1:30" x14ac:dyDescent="0.25">
      <c r="A60" s="3">
        <v>42778</v>
      </c>
      <c r="B60">
        <v>0</v>
      </c>
      <c r="C60" s="5">
        <v>1</v>
      </c>
      <c r="D60" s="5">
        <v>0</v>
      </c>
      <c r="E60" s="5">
        <v>0</v>
      </c>
      <c r="F60" s="5">
        <v>0</v>
      </c>
      <c r="G60" s="5">
        <v>40</v>
      </c>
      <c r="H60" s="5">
        <f t="shared" si="20"/>
        <v>1.5</v>
      </c>
      <c r="I60" s="5">
        <f t="shared" si="2"/>
        <v>1</v>
      </c>
      <c r="J60" s="4">
        <f t="shared" ca="1" si="14"/>
        <v>11.471017553353565</v>
      </c>
      <c r="K60" s="4">
        <f t="shared" ca="1" si="16"/>
        <v>0.48501976397187718</v>
      </c>
      <c r="L60" s="4">
        <f t="shared" ca="1" si="17"/>
        <v>15.327553046249358</v>
      </c>
      <c r="M60" s="5">
        <f t="shared" si="3"/>
        <v>600</v>
      </c>
      <c r="N60" s="5">
        <v>60</v>
      </c>
      <c r="O60" s="5">
        <v>600</v>
      </c>
      <c r="P60" s="15">
        <f t="shared" ca="1" si="15"/>
        <v>7.3028831627845907</v>
      </c>
      <c r="Q60" s="5">
        <f t="shared" ca="1" si="4"/>
        <v>-2</v>
      </c>
      <c r="R60" s="15"/>
      <c r="S60" s="5"/>
      <c r="T60" s="5">
        <f t="shared" ca="1" si="5"/>
        <v>0</v>
      </c>
      <c r="U60" s="5">
        <f t="shared" si="19"/>
        <v>7</v>
      </c>
      <c r="V60" s="5">
        <f t="shared" si="6"/>
        <v>0</v>
      </c>
      <c r="W60" s="5">
        <f t="shared" si="21"/>
        <v>0</v>
      </c>
      <c r="X60" s="5">
        <f t="shared" si="7"/>
        <v>0</v>
      </c>
      <c r="Y60" s="5">
        <f t="shared" si="8"/>
        <v>0.99717187500000082</v>
      </c>
      <c r="Z60" s="5">
        <f t="shared" si="9"/>
        <v>1.8226250000000004</v>
      </c>
      <c r="AA60" s="5">
        <f t="shared" ca="1" si="10"/>
        <v>-0.73841937220942888</v>
      </c>
      <c r="AB60" s="10">
        <f t="shared" ca="1" si="11"/>
        <v>0.35567951674533682</v>
      </c>
      <c r="AC60" s="5">
        <f t="shared" ca="1" si="12"/>
        <v>1.1028261432486786</v>
      </c>
      <c r="AD60" s="14">
        <f t="shared" si="13"/>
        <v>-1.2369999999999983</v>
      </c>
    </row>
    <row r="61" spans="1:30" x14ac:dyDescent="0.25">
      <c r="A61" s="3">
        <v>42785</v>
      </c>
      <c r="B61">
        <v>0</v>
      </c>
      <c r="C61" s="5">
        <v>1</v>
      </c>
      <c r="D61" s="5">
        <v>0</v>
      </c>
      <c r="E61" s="5">
        <v>0</v>
      </c>
      <c r="F61" s="5">
        <v>0</v>
      </c>
      <c r="G61">
        <v>70</v>
      </c>
      <c r="H61" s="5">
        <f t="shared" si="20"/>
        <v>0.8571428571428571</v>
      </c>
      <c r="I61" s="5">
        <f t="shared" si="2"/>
        <v>1</v>
      </c>
      <c r="J61" s="4">
        <f t="shared" ca="1" si="14"/>
        <v>7.3028831627845907</v>
      </c>
      <c r="K61" s="4">
        <f t="shared" ca="1" si="16"/>
        <v>11.471017553353565</v>
      </c>
      <c r="L61" s="4">
        <f t="shared" ca="1" si="17"/>
        <v>0.48501976397187718</v>
      </c>
      <c r="M61" s="5">
        <f t="shared" si="3"/>
        <v>600</v>
      </c>
      <c r="N61" s="5">
        <v>60</v>
      </c>
      <c r="O61" s="5">
        <v>600</v>
      </c>
      <c r="P61" s="15">
        <f t="shared" ca="1" si="15"/>
        <v>9.4247526506981796</v>
      </c>
      <c r="Q61" s="5">
        <f t="shared" ca="1" si="4"/>
        <v>2</v>
      </c>
      <c r="R61" s="15"/>
      <c r="S61" s="5"/>
      <c r="T61" s="5">
        <f t="shared" ca="1" si="5"/>
        <v>0</v>
      </c>
      <c r="U61" s="5">
        <f t="shared" si="19"/>
        <v>7</v>
      </c>
      <c r="V61" s="5">
        <f t="shared" si="6"/>
        <v>0</v>
      </c>
      <c r="W61" s="5">
        <f t="shared" si="21"/>
        <v>0</v>
      </c>
      <c r="X61" s="5">
        <f t="shared" si="7"/>
        <v>0</v>
      </c>
      <c r="Y61" s="5">
        <f t="shared" si="8"/>
        <v>-1.0539642857142855</v>
      </c>
      <c r="Z61" s="5">
        <f t="shared" si="9"/>
        <v>1.8226250000000004</v>
      </c>
      <c r="AA61" s="5">
        <f t="shared" ca="1" si="10"/>
        <v>-0.722937828797931</v>
      </c>
      <c r="AB61" s="10">
        <f t="shared" ca="1" si="11"/>
        <v>0.3198239664602423</v>
      </c>
      <c r="AC61" s="5">
        <f t="shared" ca="1" si="12"/>
        <v>1.2962057987501514</v>
      </c>
      <c r="AD61" s="14">
        <f t="shared" si="13"/>
        <v>-1.2369999999999983</v>
      </c>
    </row>
    <row r="62" spans="1:30" x14ac:dyDescent="0.25">
      <c r="A62" s="3">
        <v>42792</v>
      </c>
      <c r="B62">
        <v>0</v>
      </c>
      <c r="C62" s="5">
        <v>1</v>
      </c>
      <c r="D62" s="5">
        <v>0</v>
      </c>
      <c r="E62" s="5">
        <v>0</v>
      </c>
      <c r="F62" s="5">
        <v>0</v>
      </c>
      <c r="G62" s="5">
        <v>70</v>
      </c>
      <c r="H62" s="5">
        <f t="shared" si="20"/>
        <v>0.8571428571428571</v>
      </c>
      <c r="I62" s="5">
        <f t="shared" si="2"/>
        <v>1</v>
      </c>
      <c r="J62" s="4">
        <f t="shared" ca="1" si="14"/>
        <v>9.4247526506981796</v>
      </c>
      <c r="K62" s="4">
        <f t="shared" ca="1" si="16"/>
        <v>7.3028831627845907</v>
      </c>
      <c r="L62" s="4">
        <f t="shared" ca="1" si="17"/>
        <v>11.471017553353565</v>
      </c>
      <c r="M62" s="5">
        <f t="shared" si="3"/>
        <v>600</v>
      </c>
      <c r="N62" s="5">
        <v>60</v>
      </c>
      <c r="O62" s="5">
        <v>600</v>
      </c>
      <c r="P62" s="15">
        <f t="shared" ca="1" si="15"/>
        <v>3.2869234927354647</v>
      </c>
      <c r="Q62" s="5">
        <f t="shared" ca="1" si="4"/>
        <v>-4</v>
      </c>
      <c r="R62" s="15"/>
      <c r="S62" s="5"/>
      <c r="T62" s="5">
        <f t="shared" ca="1" si="5"/>
        <v>0</v>
      </c>
      <c r="U62" s="5">
        <f t="shared" si="19"/>
        <v>7</v>
      </c>
      <c r="V62" s="5">
        <f t="shared" si="6"/>
        <v>0</v>
      </c>
      <c r="W62" s="5">
        <f t="shared" si="21"/>
        <v>0</v>
      </c>
      <c r="X62" s="5">
        <f t="shared" si="7"/>
        <v>0</v>
      </c>
      <c r="Y62" s="5">
        <f t="shared" si="8"/>
        <v>-1.0539642857142855</v>
      </c>
      <c r="Z62" s="5">
        <f t="shared" si="9"/>
        <v>1.8226250000000004</v>
      </c>
      <c r="AA62" s="5">
        <f t="shared" ca="1" si="10"/>
        <v>-0.73123691667945878</v>
      </c>
      <c r="AB62" s="10">
        <f t="shared" ca="1" si="11"/>
        <v>0.33342771507746177</v>
      </c>
      <c r="AC62" s="5">
        <f t="shared" ca="1" si="12"/>
        <v>1.1530719800517448</v>
      </c>
      <c r="AD62" s="14">
        <f t="shared" si="13"/>
        <v>-1.2369999999999983</v>
      </c>
    </row>
    <row r="63" spans="1:30" x14ac:dyDescent="0.25">
      <c r="A63" s="3">
        <v>42799</v>
      </c>
      <c r="B63">
        <v>1</v>
      </c>
      <c r="C63" s="5">
        <v>0</v>
      </c>
      <c r="D63" s="5">
        <v>1</v>
      </c>
      <c r="E63" s="5">
        <v>0</v>
      </c>
      <c r="F63" s="5">
        <v>0</v>
      </c>
      <c r="G63" s="5">
        <v>70</v>
      </c>
      <c r="H63" s="5">
        <f t="shared" si="20"/>
        <v>0.8571428571428571</v>
      </c>
      <c r="I63" s="5">
        <f t="shared" si="2"/>
        <v>1</v>
      </c>
      <c r="J63" s="4">
        <f t="shared" ca="1" si="14"/>
        <v>3.2869234927354647</v>
      </c>
      <c r="K63" s="4">
        <f t="shared" ca="1" si="16"/>
        <v>9.4247526506981796</v>
      </c>
      <c r="L63" s="4">
        <f t="shared" ca="1" si="17"/>
        <v>7.3028831627845907</v>
      </c>
      <c r="M63" s="5">
        <f t="shared" si="3"/>
        <v>600</v>
      </c>
      <c r="N63" s="5">
        <v>60</v>
      </c>
      <c r="O63" s="5">
        <v>600</v>
      </c>
      <c r="P63" s="15">
        <f t="shared" ca="1" si="15"/>
        <v>114.60220662773958</v>
      </c>
      <c r="Q63" s="5">
        <f t="shared" ca="1" si="4"/>
        <v>2</v>
      </c>
      <c r="R63" s="15"/>
      <c r="S63" s="5"/>
      <c r="T63" s="5">
        <f t="shared" ca="1" si="5"/>
        <v>0.73</v>
      </c>
      <c r="U63" s="5">
        <f t="shared" si="19"/>
        <v>0</v>
      </c>
      <c r="V63" s="5">
        <f t="shared" si="6"/>
        <v>54</v>
      </c>
      <c r="W63" s="5">
        <f t="shared" si="21"/>
        <v>0</v>
      </c>
      <c r="X63" s="5">
        <f t="shared" si="7"/>
        <v>0</v>
      </c>
      <c r="Y63" s="5">
        <f t="shared" si="8"/>
        <v>-8.1305816326530582</v>
      </c>
      <c r="Z63" s="5">
        <f t="shared" si="9"/>
        <v>14.060250000000005</v>
      </c>
      <c r="AA63" s="5">
        <f t="shared" ca="1" si="10"/>
        <v>-5.4374764183243665</v>
      </c>
      <c r="AB63" s="10">
        <f t="shared" ca="1" si="11"/>
        <v>2.5187332901370469</v>
      </c>
      <c r="AC63" s="5">
        <f t="shared" ca="1" si="12"/>
        <v>9.3140554705164273</v>
      </c>
      <c r="AD63" s="14">
        <f t="shared" si="13"/>
        <v>-1.2369999999999983</v>
      </c>
    </row>
    <row r="64" spans="1:30" x14ac:dyDescent="0.25">
      <c r="A64" s="3">
        <v>42806</v>
      </c>
      <c r="B64">
        <v>1</v>
      </c>
      <c r="C64" s="5">
        <v>0</v>
      </c>
      <c r="D64" s="5">
        <v>1</v>
      </c>
      <c r="E64" s="5">
        <v>0</v>
      </c>
      <c r="F64" s="5">
        <v>0</v>
      </c>
      <c r="G64" s="5">
        <v>70</v>
      </c>
      <c r="H64" s="5">
        <f t="shared" si="20"/>
        <v>0.8571428571428571</v>
      </c>
      <c r="I64" s="5">
        <f t="shared" si="2"/>
        <v>1</v>
      </c>
      <c r="J64" s="4">
        <f t="shared" ca="1" si="14"/>
        <v>114.60220662773958</v>
      </c>
      <c r="K64" s="4">
        <f t="shared" ca="1" si="16"/>
        <v>3.2869234927354647</v>
      </c>
      <c r="L64" s="4">
        <f t="shared" ca="1" si="17"/>
        <v>9.4247526506981796</v>
      </c>
      <c r="M64" s="5">
        <f t="shared" si="3"/>
        <v>600</v>
      </c>
      <c r="N64" s="5">
        <v>60</v>
      </c>
      <c r="O64" s="5">
        <v>600</v>
      </c>
      <c r="P64" s="15">
        <f t="shared" ca="1" si="15"/>
        <v>132.55879460581349</v>
      </c>
      <c r="Q64" s="5">
        <f t="shared" ca="1" si="4"/>
        <v>3</v>
      </c>
      <c r="R64" s="15"/>
      <c r="S64" s="5"/>
      <c r="T64" s="5">
        <f t="shared" ca="1" si="5"/>
        <v>0.85</v>
      </c>
      <c r="U64" s="5">
        <f t="shared" si="19"/>
        <v>0</v>
      </c>
      <c r="V64" s="5">
        <f t="shared" si="6"/>
        <v>54</v>
      </c>
      <c r="W64" s="5">
        <f t="shared" si="21"/>
        <v>0</v>
      </c>
      <c r="X64" s="5">
        <f t="shared" si="7"/>
        <v>0</v>
      </c>
      <c r="Y64" s="5">
        <f t="shared" si="8"/>
        <v>-8.1305816326530582</v>
      </c>
      <c r="Z64" s="5">
        <f t="shared" si="9"/>
        <v>14.060250000000005</v>
      </c>
      <c r="AA64" s="5">
        <f t="shared" ca="1" si="10"/>
        <v>-0.43494765606126223</v>
      </c>
      <c r="AB64" s="10">
        <f t="shared" ca="1" si="11"/>
        <v>2.6732684837616527</v>
      </c>
      <c r="AC64" s="5">
        <f t="shared" ca="1" si="12"/>
        <v>9.1007916729599536</v>
      </c>
      <c r="AD64" s="14">
        <f t="shared" si="13"/>
        <v>-1.2369999999999983</v>
      </c>
    </row>
    <row r="65" spans="1:30" x14ac:dyDescent="0.25">
      <c r="A65" s="3">
        <v>42813</v>
      </c>
      <c r="B65">
        <v>1</v>
      </c>
      <c r="C65" s="5">
        <v>0</v>
      </c>
      <c r="D65" s="5">
        <v>1</v>
      </c>
      <c r="E65" s="5">
        <v>0</v>
      </c>
      <c r="F65" s="5">
        <v>0</v>
      </c>
      <c r="G65" s="5">
        <v>70</v>
      </c>
      <c r="H65" s="5">
        <f t="shared" si="20"/>
        <v>0.8571428571428571</v>
      </c>
      <c r="I65" s="5">
        <f t="shared" si="2"/>
        <v>1</v>
      </c>
      <c r="J65" s="4">
        <f t="shared" ca="1" si="14"/>
        <v>132.55879460581349</v>
      </c>
      <c r="K65" s="4">
        <f t="shared" ca="1" si="16"/>
        <v>114.60220662773958</v>
      </c>
      <c r="L65" s="4">
        <f t="shared" ca="1" si="17"/>
        <v>3.2869234927354647</v>
      </c>
      <c r="M65" s="5">
        <f t="shared" si="3"/>
        <v>600</v>
      </c>
      <c r="N65" s="5">
        <v>60</v>
      </c>
      <c r="O65" s="5">
        <v>600</v>
      </c>
      <c r="P65" s="15">
        <f t="shared" ca="1" si="15"/>
        <v>110.08367133728548</v>
      </c>
      <c r="Q65" s="5">
        <f t="shared" ca="1" si="4"/>
        <v>1</v>
      </c>
      <c r="R65" s="15"/>
      <c r="S65" s="5"/>
      <c r="T65" s="5">
        <f t="shared" ca="1" si="5"/>
        <v>0.55000000000000004</v>
      </c>
      <c r="U65" s="5">
        <f t="shared" si="19"/>
        <v>0</v>
      </c>
      <c r="V65" s="5">
        <f t="shared" si="6"/>
        <v>54</v>
      </c>
      <c r="W65" s="5">
        <f t="shared" si="21"/>
        <v>0</v>
      </c>
      <c r="X65" s="5">
        <f t="shared" si="7"/>
        <v>0</v>
      </c>
      <c r="Y65" s="5">
        <f t="shared" si="8"/>
        <v>-8.1305816326530582</v>
      </c>
      <c r="Z65" s="5">
        <f t="shared" si="9"/>
        <v>14.060250000000005</v>
      </c>
      <c r="AA65" s="5">
        <f t="shared" ca="1" si="10"/>
        <v>2.0955763060564787</v>
      </c>
      <c r="AB65" s="10">
        <f t="shared" ca="1" si="11"/>
        <v>-0.12937205736991284</v>
      </c>
      <c r="AC65" s="5">
        <f t="shared" ca="1" si="12"/>
        <v>9.7176895370538894</v>
      </c>
      <c r="AD65" s="14">
        <f t="shared" si="13"/>
        <v>-1.2369999999999983</v>
      </c>
    </row>
    <row r="66" spans="1:30" x14ac:dyDescent="0.25">
      <c r="A66" s="3">
        <v>42820</v>
      </c>
      <c r="B66">
        <v>1</v>
      </c>
      <c r="C66" s="5">
        <v>0</v>
      </c>
      <c r="D66" s="5">
        <v>1</v>
      </c>
      <c r="E66" s="5">
        <v>0</v>
      </c>
      <c r="F66" s="5">
        <v>0</v>
      </c>
      <c r="G66" s="5">
        <v>70</v>
      </c>
      <c r="H66" s="5">
        <f t="shared" ref="H66:H97" si="22">N66/G66</f>
        <v>0.8571428571428571</v>
      </c>
      <c r="I66" s="5">
        <f t="shared" si="2"/>
        <v>1</v>
      </c>
      <c r="J66" s="4">
        <f t="shared" ca="1" si="14"/>
        <v>110.08367133728548</v>
      </c>
      <c r="K66" s="4">
        <f t="shared" ca="1" si="16"/>
        <v>132.55879460581349</v>
      </c>
      <c r="L66" s="4">
        <f t="shared" ca="1" si="17"/>
        <v>114.60220662773958</v>
      </c>
      <c r="M66" s="5">
        <f t="shared" si="3"/>
        <v>600</v>
      </c>
      <c r="N66" s="5">
        <v>60</v>
      </c>
      <c r="O66" s="5">
        <v>600</v>
      </c>
      <c r="P66" s="15">
        <f t="shared" ca="1" si="15"/>
        <v>86.700611892310448</v>
      </c>
      <c r="Q66" s="5">
        <f t="shared" ca="1" si="4"/>
        <v>-4</v>
      </c>
      <c r="R66" s="15"/>
      <c r="S66" s="5"/>
      <c r="T66" s="5">
        <f t="shared" ca="1" si="5"/>
        <v>0.63</v>
      </c>
      <c r="U66" s="5">
        <f t="shared" si="19"/>
        <v>0</v>
      </c>
      <c r="V66" s="5">
        <f t="shared" si="6"/>
        <v>54</v>
      </c>
      <c r="W66" s="5">
        <f t="shared" si="21"/>
        <v>0</v>
      </c>
      <c r="X66" s="5">
        <f t="shared" si="7"/>
        <v>0</v>
      </c>
      <c r="Y66" s="5">
        <f t="shared" si="8"/>
        <v>-8.1305816326530582</v>
      </c>
      <c r="Z66" s="5">
        <f t="shared" si="9"/>
        <v>14.060250000000005</v>
      </c>
      <c r="AA66" s="5">
        <f t="shared" ca="1" si="10"/>
        <v>-0.99631586032493102</v>
      </c>
      <c r="AB66" s="10">
        <f t="shared" ca="1" si="11"/>
        <v>-0.58147405118786877</v>
      </c>
      <c r="AC66" s="5">
        <f t="shared" ca="1" si="12"/>
        <v>-1.470331282637537</v>
      </c>
      <c r="AD66" s="14">
        <f t="shared" si="13"/>
        <v>-1.2369999999999983</v>
      </c>
    </row>
    <row r="67" spans="1:30" x14ac:dyDescent="0.25">
      <c r="A67" s="3">
        <v>42827</v>
      </c>
      <c r="B67">
        <v>0</v>
      </c>
      <c r="C67" s="5">
        <v>0</v>
      </c>
      <c r="D67" s="5">
        <v>1</v>
      </c>
      <c r="E67" s="5">
        <v>0</v>
      </c>
      <c r="F67" s="5">
        <v>0</v>
      </c>
      <c r="G67" s="5">
        <v>70</v>
      </c>
      <c r="H67" s="5">
        <f t="shared" si="22"/>
        <v>0.8571428571428571</v>
      </c>
      <c r="I67" s="5">
        <f t="shared" ref="I67:I130" si="23">M67/O67</f>
        <v>1</v>
      </c>
      <c r="J67" s="4">
        <f t="shared" ca="1" si="14"/>
        <v>86.700611892310448</v>
      </c>
      <c r="K67" s="4">
        <f t="shared" ca="1" si="16"/>
        <v>110.08367133728548</v>
      </c>
      <c r="L67" s="4">
        <f t="shared" ca="1" si="17"/>
        <v>132.55879460581349</v>
      </c>
      <c r="M67" s="5">
        <f t="shared" ref="M67:M130" si="24">N67*10</f>
        <v>600</v>
      </c>
      <c r="N67" s="5">
        <v>60</v>
      </c>
      <c r="O67" s="5">
        <v>600</v>
      </c>
      <c r="P67" s="15">
        <f t="shared" ca="1" si="15"/>
        <v>59.985032477492439</v>
      </c>
      <c r="Q67" s="5">
        <f t="shared" ref="Q67:Q130" ca="1" si="25">RANDBETWEEN(-10,10)</f>
        <v>8</v>
      </c>
      <c r="R67" s="15"/>
      <c r="S67" s="5"/>
      <c r="T67" s="5">
        <f t="shared" ref="T67:T130" ca="1" si="26">B67*RANDBETWEEN(50,90)/100</f>
        <v>0</v>
      </c>
      <c r="U67" s="5">
        <f t="shared" si="19"/>
        <v>0</v>
      </c>
      <c r="V67" s="5">
        <f t="shared" ref="V67:V130" si="27" xml:space="preserve"> 54*D67</f>
        <v>54</v>
      </c>
      <c r="W67" s="5">
        <f t="shared" si="21"/>
        <v>0</v>
      </c>
      <c r="X67" s="5">
        <f t="shared" ref="X67:X130" si="28">79*F67</f>
        <v>0</v>
      </c>
      <c r="Y67" s="5">
        <f t="shared" ref="Y67:Y130" si="29" xml:space="preserve"> ( -19.951*H67^2 + 83.492*H67- 68.952)*SUM(U67:X67)/80</f>
        <v>-8.1305816326530582</v>
      </c>
      <c r="Z67" s="5">
        <f t="shared" ref="Z67:Z130" si="30" xml:space="preserve"> ( -74.735*I67^2 + 148.34*I67 - 52.775)*SUM(U67:X67)/80</f>
        <v>14.060250000000005</v>
      </c>
      <c r="AA67" s="5">
        <f t="shared" ref="AA67:AA130" ca="1" si="31">(0.0011*J67^2-0.0631*J67-7.86)*SUM(U67:X67)/80</f>
        <v>-3.4169262059162073</v>
      </c>
      <c r="AB67" s="10">
        <f t="shared" ref="AB67:AB130" ca="1" si="32">( -0.0373*K67+4.083)*SUM(U67:X67)/80</f>
        <v>-1.5606635094504906E-2</v>
      </c>
      <c r="AC67" s="5">
        <f t="shared" ref="AC67:AC130" ca="1" si="33">(-0.1489*L67 + 14.886 )*SUM(U67:X67)/80</f>
        <v>-3.2751030488437989</v>
      </c>
      <c r="AD67" s="14">
        <f t="shared" ref="AD67:AD130" si="34">( -9*10^(-5)*M67^2 + 0.0756*M67- 14.197)/$AG$2</f>
        <v>-1.2369999999999983</v>
      </c>
    </row>
    <row r="68" spans="1:30" x14ac:dyDescent="0.25">
      <c r="A68" s="3">
        <v>42834</v>
      </c>
      <c r="B68">
        <v>0</v>
      </c>
      <c r="C68" s="5">
        <v>0</v>
      </c>
      <c r="D68" s="5">
        <v>1</v>
      </c>
      <c r="E68" s="5">
        <v>0</v>
      </c>
      <c r="F68" s="5">
        <v>0</v>
      </c>
      <c r="G68" s="5">
        <v>70</v>
      </c>
      <c r="H68" s="5">
        <f t="shared" si="22"/>
        <v>0.9285714285714286</v>
      </c>
      <c r="I68" s="5">
        <f t="shared" si="23"/>
        <v>1.0833333333333333</v>
      </c>
      <c r="J68" s="4">
        <f t="shared" ref="J68:J131" ca="1" si="35">P67</f>
        <v>59.985032477492439</v>
      </c>
      <c r="K68" s="4">
        <f t="shared" ca="1" si="16"/>
        <v>86.700611892310448</v>
      </c>
      <c r="L68" s="4">
        <f t="shared" ca="1" si="17"/>
        <v>110.08367133728548</v>
      </c>
      <c r="M68" s="5">
        <f t="shared" si="24"/>
        <v>650</v>
      </c>
      <c r="N68">
        <v>65</v>
      </c>
      <c r="O68" s="5">
        <v>600</v>
      </c>
      <c r="P68" s="15">
        <f t="shared" ref="P68:P131" ca="1" si="36">IF((SUM(U68:AD68)*(1+T68)+Q68)&lt;0,0,(SUM(U68:AD68)*(1+T68)+Q68))</f>
        <v>55.109762483629837</v>
      </c>
      <c r="Q68" s="5">
        <f t="shared" ca="1" si="25"/>
        <v>2</v>
      </c>
      <c r="R68" s="15"/>
      <c r="S68" s="5"/>
      <c r="T68" s="5">
        <f t="shared" ca="1" si="26"/>
        <v>0</v>
      </c>
      <c r="U68" s="5">
        <f t="shared" si="19"/>
        <v>0</v>
      </c>
      <c r="V68" s="5">
        <f t="shared" si="27"/>
        <v>54</v>
      </c>
      <c r="W68" s="5">
        <f t="shared" si="21"/>
        <v>0</v>
      </c>
      <c r="X68" s="5">
        <f t="shared" si="28"/>
        <v>0</v>
      </c>
      <c r="Y68" s="5">
        <f t="shared" si="29"/>
        <v>-5.822794515306124</v>
      </c>
      <c r="Z68" s="5">
        <f t="shared" si="30"/>
        <v>13.646367187500005</v>
      </c>
      <c r="AA68" s="5">
        <f t="shared" ca="1" si="31"/>
        <v>-5.1887459357131736</v>
      </c>
      <c r="AB68" s="10">
        <f t="shared" ca="1" si="32"/>
        <v>0.57312034408135382</v>
      </c>
      <c r="AC68" s="5">
        <f t="shared" ca="1" si="33"/>
        <v>-1.0161845969322223</v>
      </c>
      <c r="AD68" s="14">
        <f t="shared" si="34"/>
        <v>-3.0820000000000043</v>
      </c>
    </row>
    <row r="69" spans="1:30" x14ac:dyDescent="0.25">
      <c r="A69" s="3">
        <v>42841</v>
      </c>
      <c r="B69">
        <v>0</v>
      </c>
      <c r="C69" s="5">
        <v>0</v>
      </c>
      <c r="D69" s="5">
        <v>1</v>
      </c>
      <c r="E69" s="5">
        <v>0</v>
      </c>
      <c r="F69" s="5">
        <v>0</v>
      </c>
      <c r="G69" s="5">
        <v>70</v>
      </c>
      <c r="H69" s="5">
        <f t="shared" si="22"/>
        <v>0.9285714285714286</v>
      </c>
      <c r="I69" s="5">
        <f t="shared" si="23"/>
        <v>1.0833333333333333</v>
      </c>
      <c r="J69" s="4">
        <f t="shared" ca="1" si="35"/>
        <v>55.109762483629837</v>
      </c>
      <c r="K69" s="4">
        <f t="shared" ref="K69:K132" ca="1" si="37">P67</f>
        <v>59.985032477492439</v>
      </c>
      <c r="L69" s="4">
        <f t="shared" ca="1" si="17"/>
        <v>86.700611892310448</v>
      </c>
      <c r="M69" s="5">
        <f t="shared" si="24"/>
        <v>650</v>
      </c>
      <c r="N69" s="5">
        <v>65</v>
      </c>
      <c r="O69" s="5">
        <v>600</v>
      </c>
      <c r="P69" s="15">
        <f t="shared" ca="1" si="36"/>
        <v>47.923586504985479</v>
      </c>
      <c r="Q69" s="5">
        <f t="shared" ca="1" si="25"/>
        <v>-8</v>
      </c>
      <c r="R69" s="15"/>
      <c r="S69" s="5"/>
      <c r="T69" s="5">
        <f t="shared" ca="1" si="26"/>
        <v>0</v>
      </c>
      <c r="U69" s="5">
        <f t="shared" si="19"/>
        <v>0</v>
      </c>
      <c r="V69" s="5">
        <f t="shared" si="27"/>
        <v>54</v>
      </c>
      <c r="W69" s="5">
        <f t="shared" si="21"/>
        <v>0</v>
      </c>
      <c r="X69" s="5">
        <f t="shared" si="28"/>
        <v>0</v>
      </c>
      <c r="Y69" s="5">
        <f t="shared" si="29"/>
        <v>-5.822794515306124</v>
      </c>
      <c r="Z69" s="5">
        <f t="shared" si="30"/>
        <v>13.646367187500005</v>
      </c>
      <c r="AA69" s="5">
        <f t="shared" ca="1" si="31"/>
        <v>-5.3977262622399493</v>
      </c>
      <c r="AB69" s="10">
        <f t="shared" ca="1" si="32"/>
        <v>1.2457518447979343</v>
      </c>
      <c r="AC69" s="5">
        <f t="shared" ca="1" si="33"/>
        <v>1.3339882502336065</v>
      </c>
      <c r="AD69" s="14">
        <f t="shared" si="34"/>
        <v>-3.0820000000000043</v>
      </c>
    </row>
    <row r="70" spans="1:30" x14ac:dyDescent="0.25">
      <c r="A70" s="3">
        <v>42848</v>
      </c>
      <c r="B70">
        <v>0</v>
      </c>
      <c r="C70" s="5">
        <v>0</v>
      </c>
      <c r="D70" s="5">
        <v>1</v>
      </c>
      <c r="E70" s="5">
        <v>0</v>
      </c>
      <c r="F70" s="5">
        <v>0</v>
      </c>
      <c r="G70" s="5">
        <v>70</v>
      </c>
      <c r="H70" s="5">
        <f t="shared" si="22"/>
        <v>0.9285714285714286</v>
      </c>
      <c r="I70" s="5">
        <f t="shared" si="23"/>
        <v>1.0833333333333333</v>
      </c>
      <c r="J70" s="4">
        <f t="shared" ca="1" si="35"/>
        <v>47.923586504985479</v>
      </c>
      <c r="K70" s="4">
        <f t="shared" ca="1" si="37"/>
        <v>55.109762483629837</v>
      </c>
      <c r="L70" s="4">
        <f t="shared" ref="L70:L132" ca="1" si="38">P67</f>
        <v>59.985032477492439</v>
      </c>
      <c r="M70" s="5">
        <f t="shared" si="24"/>
        <v>650</v>
      </c>
      <c r="N70" s="5">
        <v>65</v>
      </c>
      <c r="O70" s="5">
        <v>600</v>
      </c>
      <c r="P70" s="15">
        <f t="shared" ca="1" si="36"/>
        <v>65.48776819886649</v>
      </c>
      <c r="Q70" s="5">
        <f t="shared" ca="1" si="25"/>
        <v>7</v>
      </c>
      <c r="R70" s="15"/>
      <c r="S70" s="5"/>
      <c r="T70" s="5">
        <f t="shared" ca="1" si="26"/>
        <v>0</v>
      </c>
      <c r="U70" s="5">
        <f t="shared" si="19"/>
        <v>0</v>
      </c>
      <c r="V70" s="5">
        <f t="shared" si="27"/>
        <v>54</v>
      </c>
      <c r="W70" s="5">
        <f t="shared" si="21"/>
        <v>0</v>
      </c>
      <c r="X70" s="5">
        <f t="shared" si="28"/>
        <v>0</v>
      </c>
      <c r="Y70" s="5">
        <f t="shared" si="29"/>
        <v>-5.822794515306124</v>
      </c>
      <c r="Z70" s="5">
        <f t="shared" si="30"/>
        <v>13.646367187500005</v>
      </c>
      <c r="AA70" s="5">
        <f t="shared" ca="1" si="31"/>
        <v>-5.6414077766642308</v>
      </c>
      <c r="AB70" s="10">
        <f t="shared" ca="1" si="32"/>
        <v>1.3684989550684101</v>
      </c>
      <c r="AC70" s="5">
        <f t="shared" ca="1" si="33"/>
        <v>4.0191043482684288</v>
      </c>
      <c r="AD70" s="14">
        <f t="shared" si="34"/>
        <v>-3.0820000000000043</v>
      </c>
    </row>
    <row r="71" spans="1:30" x14ac:dyDescent="0.25">
      <c r="A71" s="3">
        <v>42855</v>
      </c>
      <c r="B71">
        <v>0</v>
      </c>
      <c r="C71" s="5">
        <v>0</v>
      </c>
      <c r="D71" s="5">
        <v>1</v>
      </c>
      <c r="E71" s="5">
        <v>0</v>
      </c>
      <c r="F71" s="5">
        <v>0</v>
      </c>
      <c r="G71" s="5">
        <v>70</v>
      </c>
      <c r="H71" s="5">
        <f t="shared" si="22"/>
        <v>0.9285714285714286</v>
      </c>
      <c r="I71" s="5">
        <f t="shared" si="23"/>
        <v>1.0833333333333333</v>
      </c>
      <c r="J71" s="4">
        <f t="shared" ca="1" si="35"/>
        <v>65.48776819886649</v>
      </c>
      <c r="K71" s="4">
        <f t="shared" ca="1" si="37"/>
        <v>47.923586504985479</v>
      </c>
      <c r="L71" s="4">
        <f t="shared" ca="1" si="38"/>
        <v>55.109762483629837</v>
      </c>
      <c r="M71" s="5">
        <f t="shared" si="24"/>
        <v>650</v>
      </c>
      <c r="N71" s="5">
        <v>65</v>
      </c>
      <c r="O71" s="5">
        <v>600</v>
      </c>
      <c r="P71" s="15">
        <f t="shared" ca="1" si="36"/>
        <v>49.889640332504797</v>
      </c>
      <c r="Q71" s="5">
        <f t="shared" ca="1" si="25"/>
        <v>-10</v>
      </c>
      <c r="R71" s="15"/>
      <c r="S71" s="5"/>
      <c r="T71" s="5">
        <f t="shared" ca="1" si="26"/>
        <v>0</v>
      </c>
      <c r="U71" s="5">
        <f t="shared" si="19"/>
        <v>0</v>
      </c>
      <c r="V71" s="5">
        <f t="shared" si="27"/>
        <v>54</v>
      </c>
      <c r="W71" s="5">
        <f t="shared" si="21"/>
        <v>0</v>
      </c>
      <c r="X71" s="5">
        <f t="shared" si="28"/>
        <v>0</v>
      </c>
      <c r="Y71" s="5">
        <f t="shared" si="29"/>
        <v>-5.822794515306124</v>
      </c>
      <c r="Z71" s="5">
        <f t="shared" si="30"/>
        <v>13.646367187500005</v>
      </c>
      <c r="AA71" s="5">
        <f t="shared" ca="1" si="31"/>
        <v>-4.9104667876363823</v>
      </c>
      <c r="AB71" s="10">
        <f t="shared" ca="1" si="32"/>
        <v>1.5494289007707283</v>
      </c>
      <c r="AC71" s="5">
        <f t="shared" ca="1" si="33"/>
        <v>4.5091055471765733</v>
      </c>
      <c r="AD71" s="14">
        <f t="shared" si="34"/>
        <v>-3.0820000000000043</v>
      </c>
    </row>
    <row r="72" spans="1:30" x14ac:dyDescent="0.25">
      <c r="A72" s="3">
        <v>42862</v>
      </c>
      <c r="B72">
        <v>0</v>
      </c>
      <c r="C72" s="5">
        <v>0</v>
      </c>
      <c r="D72" s="5">
        <v>1</v>
      </c>
      <c r="E72" s="5">
        <v>0</v>
      </c>
      <c r="F72" s="5">
        <v>0</v>
      </c>
      <c r="G72" s="5">
        <v>70</v>
      </c>
      <c r="H72" s="5">
        <f t="shared" si="22"/>
        <v>0.9285714285714286</v>
      </c>
      <c r="I72" s="5">
        <f t="shared" si="23"/>
        <v>1.0833333333333333</v>
      </c>
      <c r="J72" s="4">
        <f t="shared" ca="1" si="35"/>
        <v>49.889640332504797</v>
      </c>
      <c r="K72" s="4">
        <f t="shared" ca="1" si="37"/>
        <v>65.48776819886649</v>
      </c>
      <c r="L72" s="4">
        <f t="shared" ca="1" si="38"/>
        <v>47.923586504985479</v>
      </c>
      <c r="M72" s="5">
        <f t="shared" si="24"/>
        <v>650</v>
      </c>
      <c r="N72" s="5">
        <v>65</v>
      </c>
      <c r="O72" s="5">
        <v>600</v>
      </c>
      <c r="P72" s="15">
        <f t="shared" ca="1" si="36"/>
        <v>57.497789849641094</v>
      </c>
      <c r="Q72" s="5">
        <f t="shared" ca="1" si="25"/>
        <v>-2</v>
      </c>
      <c r="R72" s="15"/>
      <c r="S72" s="5"/>
      <c r="T72" s="5">
        <f t="shared" ca="1" si="26"/>
        <v>0</v>
      </c>
      <c r="U72" s="5">
        <f t="shared" si="19"/>
        <v>0</v>
      </c>
      <c r="V72" s="5">
        <f t="shared" si="27"/>
        <v>54</v>
      </c>
      <c r="W72" s="5">
        <f t="shared" si="21"/>
        <v>0</v>
      </c>
      <c r="X72" s="5">
        <f t="shared" si="28"/>
        <v>0</v>
      </c>
      <c r="Y72" s="5">
        <f t="shared" si="29"/>
        <v>-5.822794515306124</v>
      </c>
      <c r="Z72" s="5">
        <f t="shared" si="30"/>
        <v>13.646367187500005</v>
      </c>
      <c r="AA72" s="5">
        <f t="shared" ca="1" si="31"/>
        <v>-5.582359668075993</v>
      </c>
      <c r="AB72" s="10">
        <f t="shared" ca="1" si="32"/>
        <v>1.1072067161730392</v>
      </c>
      <c r="AC72" s="5">
        <f t="shared" ca="1" si="33"/>
        <v>5.2313701293501707</v>
      </c>
      <c r="AD72" s="14">
        <f t="shared" si="34"/>
        <v>-3.0820000000000043</v>
      </c>
    </row>
    <row r="73" spans="1:30" x14ac:dyDescent="0.25">
      <c r="A73" s="3">
        <v>42869</v>
      </c>
      <c r="B73">
        <v>0</v>
      </c>
      <c r="C73" s="5">
        <v>0</v>
      </c>
      <c r="D73" s="5">
        <v>1</v>
      </c>
      <c r="E73" s="5">
        <v>0</v>
      </c>
      <c r="F73" s="5">
        <v>0</v>
      </c>
      <c r="G73" s="5">
        <v>70</v>
      </c>
      <c r="H73" s="5">
        <f t="shared" si="22"/>
        <v>0.9285714285714286</v>
      </c>
      <c r="I73" s="5">
        <f t="shared" si="23"/>
        <v>1.0833333333333333</v>
      </c>
      <c r="J73" s="4">
        <f t="shared" ca="1" si="35"/>
        <v>57.497789849641094</v>
      </c>
      <c r="K73" s="4">
        <f t="shared" ca="1" si="37"/>
        <v>49.889640332504797</v>
      </c>
      <c r="L73" s="4">
        <f t="shared" ca="1" si="38"/>
        <v>65.48776819886649</v>
      </c>
      <c r="M73" s="5">
        <f t="shared" si="24"/>
        <v>650</v>
      </c>
      <c r="N73" s="5">
        <v>65</v>
      </c>
      <c r="O73" s="5">
        <v>600</v>
      </c>
      <c r="P73" s="15">
        <f t="shared" ca="1" si="36"/>
        <v>60.407766685716993</v>
      </c>
      <c r="Q73" s="5">
        <f t="shared" ca="1" si="25"/>
        <v>2</v>
      </c>
      <c r="R73" s="15"/>
      <c r="S73" s="5"/>
      <c r="T73" s="5">
        <f t="shared" ca="1" si="26"/>
        <v>0</v>
      </c>
      <c r="U73" s="5">
        <f t="shared" si="19"/>
        <v>0</v>
      </c>
      <c r="V73" s="5">
        <f t="shared" si="27"/>
        <v>54</v>
      </c>
      <c r="W73" s="5">
        <f t="shared" si="21"/>
        <v>0</v>
      </c>
      <c r="X73" s="5">
        <f t="shared" si="28"/>
        <v>0</v>
      </c>
      <c r="Y73" s="5">
        <f t="shared" si="29"/>
        <v>-5.822794515306124</v>
      </c>
      <c r="Z73" s="5">
        <f t="shared" si="30"/>
        <v>13.646367187500005</v>
      </c>
      <c r="AA73" s="5">
        <f t="shared" ca="1" si="31"/>
        <v>-5.2997727047576726</v>
      </c>
      <c r="AB73" s="10">
        <f t="shared" ca="1" si="32"/>
        <v>1.4999285805283606</v>
      </c>
      <c r="AC73" s="5">
        <f t="shared" ca="1" si="33"/>
        <v>3.4660381377524252</v>
      </c>
      <c r="AD73" s="14">
        <f t="shared" si="34"/>
        <v>-3.0820000000000043</v>
      </c>
    </row>
    <row r="74" spans="1:30" x14ac:dyDescent="0.25">
      <c r="A74" s="3">
        <v>42876</v>
      </c>
      <c r="B74">
        <v>0</v>
      </c>
      <c r="C74" s="5">
        <v>0</v>
      </c>
      <c r="D74" s="5">
        <v>1</v>
      </c>
      <c r="E74" s="5">
        <v>0</v>
      </c>
      <c r="F74" s="5">
        <v>0</v>
      </c>
      <c r="G74" s="5">
        <v>70</v>
      </c>
      <c r="H74" s="5">
        <f t="shared" si="22"/>
        <v>0.9285714285714286</v>
      </c>
      <c r="I74" s="5">
        <f t="shared" si="23"/>
        <v>1.0833333333333333</v>
      </c>
      <c r="J74" s="4">
        <f t="shared" ca="1" si="35"/>
        <v>60.407766685716993</v>
      </c>
      <c r="K74" s="4">
        <f t="shared" ca="1" si="37"/>
        <v>57.497789849641094</v>
      </c>
      <c r="L74" s="4">
        <f t="shared" ca="1" si="38"/>
        <v>49.889640332504797</v>
      </c>
      <c r="M74" s="5">
        <f t="shared" si="24"/>
        <v>650</v>
      </c>
      <c r="N74" s="5">
        <v>65</v>
      </c>
      <c r="O74" s="5">
        <v>600</v>
      </c>
      <c r="P74" s="15">
        <f t="shared" ca="1" si="36"/>
        <v>68.914751709871254</v>
      </c>
      <c r="Q74" s="5">
        <f t="shared" ca="1" si="25"/>
        <v>9</v>
      </c>
      <c r="R74" s="15"/>
      <c r="S74" s="5"/>
      <c r="T74" s="5">
        <f t="shared" ca="1" si="26"/>
        <v>0</v>
      </c>
      <c r="U74" s="5">
        <f t="shared" si="19"/>
        <v>0</v>
      </c>
      <c r="V74" s="5">
        <f t="shared" si="27"/>
        <v>54</v>
      </c>
      <c r="W74" s="5">
        <f t="shared" si="21"/>
        <v>0</v>
      </c>
      <c r="X74" s="5">
        <f t="shared" si="28"/>
        <v>0</v>
      </c>
      <c r="Y74" s="5">
        <f t="shared" si="29"/>
        <v>-5.822794515306124</v>
      </c>
      <c r="Z74" s="5">
        <f t="shared" si="30"/>
        <v>13.646367187500005</v>
      </c>
      <c r="AA74" s="5">
        <f t="shared" ca="1" si="31"/>
        <v>-5.1689623326640568</v>
      </c>
      <c r="AB74" s="10">
        <f t="shared" ca="1" si="32"/>
        <v>1.3083743960606615</v>
      </c>
      <c r="AC74" s="5">
        <f t="shared" ca="1" si="33"/>
        <v>5.0337669742807734</v>
      </c>
      <c r="AD74" s="14">
        <f t="shared" si="34"/>
        <v>-3.0820000000000043</v>
      </c>
    </row>
    <row r="75" spans="1:30" x14ac:dyDescent="0.25">
      <c r="A75" s="3">
        <v>42883</v>
      </c>
      <c r="B75">
        <v>1</v>
      </c>
      <c r="C75" s="5">
        <v>0</v>
      </c>
      <c r="D75" s="5">
        <v>1</v>
      </c>
      <c r="E75" s="5">
        <v>0</v>
      </c>
      <c r="F75" s="5">
        <v>0</v>
      </c>
      <c r="G75" s="5">
        <v>70</v>
      </c>
      <c r="H75" s="5">
        <f t="shared" si="22"/>
        <v>0.9285714285714286</v>
      </c>
      <c r="I75" s="5">
        <f t="shared" si="23"/>
        <v>1.0833333333333333</v>
      </c>
      <c r="J75" s="4">
        <f t="shared" ca="1" si="35"/>
        <v>68.914751709871254</v>
      </c>
      <c r="K75" s="4">
        <f t="shared" ca="1" si="37"/>
        <v>60.407766685716993</v>
      </c>
      <c r="L75" s="4">
        <f t="shared" ca="1" si="38"/>
        <v>57.497789849641094</v>
      </c>
      <c r="M75" s="5">
        <f t="shared" si="24"/>
        <v>650</v>
      </c>
      <c r="N75" s="5">
        <v>65</v>
      </c>
      <c r="O75" s="5">
        <v>600</v>
      </c>
      <c r="P75" s="15">
        <f t="shared" ca="1" si="36"/>
        <v>105.01264007982698</v>
      </c>
      <c r="Q75" s="5">
        <f t="shared" ca="1" si="25"/>
        <v>5</v>
      </c>
      <c r="R75" s="15"/>
      <c r="S75" s="5"/>
      <c r="T75" s="5">
        <f t="shared" ca="1" si="26"/>
        <v>0.68</v>
      </c>
      <c r="U75" s="5">
        <f t="shared" si="19"/>
        <v>0</v>
      </c>
      <c r="V75" s="5">
        <f t="shared" si="27"/>
        <v>54</v>
      </c>
      <c r="W75" s="5">
        <f t="shared" si="21"/>
        <v>0</v>
      </c>
      <c r="X75" s="5">
        <f t="shared" si="28"/>
        <v>0</v>
      </c>
      <c r="Y75" s="5">
        <f t="shared" si="29"/>
        <v>-5.822794515306124</v>
      </c>
      <c r="Z75" s="5">
        <f t="shared" si="30"/>
        <v>13.646367187500005</v>
      </c>
      <c r="AA75" s="5">
        <f t="shared" ca="1" si="31"/>
        <v>-4.7144386323020386</v>
      </c>
      <c r="AB75" s="10">
        <f t="shared" ca="1" si="32"/>
        <v>1.2351084542703605</v>
      </c>
      <c r="AC75" s="5">
        <f t="shared" ca="1" si="33"/>
        <v>4.2690908866871968</v>
      </c>
      <c r="AD75" s="14">
        <f t="shared" si="34"/>
        <v>-3.0820000000000043</v>
      </c>
    </row>
    <row r="76" spans="1:30" x14ac:dyDescent="0.25">
      <c r="A76" s="3">
        <v>42890</v>
      </c>
      <c r="B76">
        <v>1</v>
      </c>
      <c r="C76" s="5">
        <v>0</v>
      </c>
      <c r="D76" s="5">
        <v>0</v>
      </c>
      <c r="E76" s="5">
        <v>1</v>
      </c>
      <c r="F76" s="5">
        <v>0</v>
      </c>
      <c r="G76" s="5">
        <v>70</v>
      </c>
      <c r="H76" s="5">
        <f t="shared" si="22"/>
        <v>0.9285714285714286</v>
      </c>
      <c r="I76" s="5">
        <f t="shared" si="23"/>
        <v>1.0833333333333333</v>
      </c>
      <c r="J76" s="4">
        <f t="shared" ca="1" si="35"/>
        <v>105.01264007982698</v>
      </c>
      <c r="K76" s="4">
        <f t="shared" ca="1" si="37"/>
        <v>68.914751709871254</v>
      </c>
      <c r="L76" s="4">
        <f t="shared" ca="1" si="38"/>
        <v>60.407766685716993</v>
      </c>
      <c r="M76" s="5">
        <f t="shared" si="24"/>
        <v>650</v>
      </c>
      <c r="N76" s="5">
        <v>65</v>
      </c>
      <c r="O76" s="5">
        <v>600</v>
      </c>
      <c r="P76" s="15">
        <f t="shared" ca="1" si="36"/>
        <v>191.19957859002409</v>
      </c>
      <c r="Q76" s="5">
        <f t="shared" ca="1" si="25"/>
        <v>-2</v>
      </c>
      <c r="R76" s="15"/>
      <c r="S76" s="5"/>
      <c r="T76" s="5">
        <f t="shared" ca="1" si="26"/>
        <v>0.73</v>
      </c>
      <c r="U76" s="5">
        <f t="shared" si="19"/>
        <v>0</v>
      </c>
      <c r="V76" s="5">
        <f t="shared" si="27"/>
        <v>0</v>
      </c>
      <c r="W76" s="5">
        <f t="shared" si="21"/>
        <v>95</v>
      </c>
      <c r="X76" s="5">
        <f t="shared" si="28"/>
        <v>0</v>
      </c>
      <c r="Y76" s="5">
        <f t="shared" si="29"/>
        <v>-10.24380516581633</v>
      </c>
      <c r="Z76" s="5">
        <f t="shared" si="30"/>
        <v>24.007497829861119</v>
      </c>
      <c r="AA76" s="5">
        <f t="shared" ca="1" si="31"/>
        <v>-2.797604596382322</v>
      </c>
      <c r="AB76" s="10">
        <f t="shared" ca="1" si="32"/>
        <v>1.7960697164508903</v>
      </c>
      <c r="AC76" s="5">
        <f t="shared" ca="1" si="33"/>
        <v>6.9958992043398762</v>
      </c>
      <c r="AD76" s="14">
        <f t="shared" si="34"/>
        <v>-3.0820000000000043</v>
      </c>
    </row>
    <row r="77" spans="1:30" x14ac:dyDescent="0.25">
      <c r="A77" s="3">
        <v>42897</v>
      </c>
      <c r="B77">
        <v>1</v>
      </c>
      <c r="C77" s="5">
        <v>0</v>
      </c>
      <c r="D77" s="5">
        <v>0</v>
      </c>
      <c r="E77" s="5">
        <v>1</v>
      </c>
      <c r="F77" s="5">
        <v>0</v>
      </c>
      <c r="G77" s="5">
        <v>70</v>
      </c>
      <c r="H77" s="5">
        <f t="shared" si="22"/>
        <v>0.9285714285714286</v>
      </c>
      <c r="I77" s="5">
        <f t="shared" si="23"/>
        <v>1.0833333333333333</v>
      </c>
      <c r="J77" s="4">
        <f t="shared" ca="1" si="35"/>
        <v>191.19957859002409</v>
      </c>
      <c r="K77" s="4">
        <f t="shared" ca="1" si="37"/>
        <v>105.01264007982698</v>
      </c>
      <c r="L77" s="4">
        <f t="shared" ca="1" si="38"/>
        <v>68.914751709871254</v>
      </c>
      <c r="M77" s="5">
        <f t="shared" si="24"/>
        <v>650</v>
      </c>
      <c r="N77" s="5">
        <v>65</v>
      </c>
      <c r="O77" s="5">
        <v>600</v>
      </c>
      <c r="P77" s="15">
        <f t="shared" ca="1" si="36"/>
        <v>233.28697821560453</v>
      </c>
      <c r="Q77" s="5">
        <f t="shared" ca="1" si="25"/>
        <v>3</v>
      </c>
      <c r="R77" s="15"/>
      <c r="S77" s="5"/>
      <c r="T77" s="5">
        <f t="shared" ca="1" si="26"/>
        <v>0.7</v>
      </c>
      <c r="U77" s="5">
        <f t="shared" si="19"/>
        <v>0</v>
      </c>
      <c r="V77" s="5">
        <f t="shared" si="27"/>
        <v>0</v>
      </c>
      <c r="W77" s="5">
        <f t="shared" si="21"/>
        <v>95</v>
      </c>
      <c r="X77" s="5">
        <f t="shared" si="28"/>
        <v>0</v>
      </c>
      <c r="Y77" s="5">
        <f t="shared" si="29"/>
        <v>-10.24380516581633</v>
      </c>
      <c r="Z77" s="5">
        <f t="shared" si="30"/>
        <v>24.007497829861119</v>
      </c>
      <c r="AA77" s="5">
        <f t="shared" ca="1" si="31"/>
        <v>24.092372078511168</v>
      </c>
      <c r="AB77" s="10">
        <f t="shared" ca="1" si="32"/>
        <v>0.19715887346416389</v>
      </c>
      <c r="AC77" s="5">
        <f t="shared" ca="1" si="33"/>
        <v>5.4917047461002015</v>
      </c>
      <c r="AD77" s="14">
        <f t="shared" si="34"/>
        <v>-3.0820000000000043</v>
      </c>
    </row>
    <row r="78" spans="1:30" x14ac:dyDescent="0.25">
      <c r="A78" s="3">
        <v>42904</v>
      </c>
      <c r="B78">
        <v>1</v>
      </c>
      <c r="C78" s="5">
        <v>0</v>
      </c>
      <c r="D78" s="5">
        <v>0</v>
      </c>
      <c r="E78" s="5">
        <v>1</v>
      </c>
      <c r="F78" s="5">
        <v>0</v>
      </c>
      <c r="G78" s="5">
        <v>70</v>
      </c>
      <c r="H78" s="5">
        <f t="shared" si="22"/>
        <v>0.9285714285714286</v>
      </c>
      <c r="I78" s="5">
        <f t="shared" si="23"/>
        <v>1.0833333333333333</v>
      </c>
      <c r="J78" s="4">
        <f t="shared" ca="1" si="35"/>
        <v>233.28697821560453</v>
      </c>
      <c r="K78" s="4">
        <f t="shared" ca="1" si="37"/>
        <v>191.19957859002409</v>
      </c>
      <c r="L78" s="4">
        <f t="shared" ca="1" si="38"/>
        <v>105.01264007982698</v>
      </c>
      <c r="M78" s="5">
        <f t="shared" si="24"/>
        <v>650</v>
      </c>
      <c r="N78" s="5">
        <v>65</v>
      </c>
      <c r="O78" s="5">
        <v>600</v>
      </c>
      <c r="P78" s="15">
        <f t="shared" ca="1" si="36"/>
        <v>216.98652621819224</v>
      </c>
      <c r="Q78" s="5">
        <f t="shared" ca="1" si="25"/>
        <v>-7</v>
      </c>
      <c r="R78" s="15"/>
      <c r="S78" s="5"/>
      <c r="T78" s="5">
        <f t="shared" ca="1" si="26"/>
        <v>0.54</v>
      </c>
      <c r="U78" s="5">
        <f t="shared" si="19"/>
        <v>0</v>
      </c>
      <c r="V78" s="5">
        <f t="shared" si="27"/>
        <v>0</v>
      </c>
      <c r="W78" s="5">
        <f t="shared" si="21"/>
        <v>95</v>
      </c>
      <c r="X78" s="5">
        <f t="shared" si="28"/>
        <v>0</v>
      </c>
      <c r="Y78" s="5">
        <f t="shared" si="29"/>
        <v>-10.24380516581633</v>
      </c>
      <c r="Z78" s="5">
        <f t="shared" si="30"/>
        <v>24.007497829861119</v>
      </c>
      <c r="AA78" s="5">
        <f t="shared" ca="1" si="31"/>
        <v>44.275566168821356</v>
      </c>
      <c r="AB78" s="10">
        <f t="shared" ca="1" si="32"/>
        <v>-3.6203838341718786</v>
      </c>
      <c r="AC78" s="5">
        <f t="shared" ca="1" si="33"/>
        <v>-0.89107875311490847</v>
      </c>
      <c r="AD78" s="14">
        <f t="shared" si="34"/>
        <v>-3.0820000000000043</v>
      </c>
    </row>
    <row r="79" spans="1:30" x14ac:dyDescent="0.25">
      <c r="A79" s="3">
        <v>42911</v>
      </c>
      <c r="B79">
        <v>1</v>
      </c>
      <c r="C79" s="5">
        <v>0</v>
      </c>
      <c r="D79" s="5">
        <v>0</v>
      </c>
      <c r="E79" s="5">
        <v>1</v>
      </c>
      <c r="F79" s="5">
        <v>0</v>
      </c>
      <c r="G79" s="5">
        <v>70</v>
      </c>
      <c r="H79" s="5">
        <f t="shared" si="22"/>
        <v>1.6428571428571428</v>
      </c>
      <c r="I79" s="5">
        <f t="shared" si="23"/>
        <v>1.9166666666666667</v>
      </c>
      <c r="J79" s="4">
        <f t="shared" ca="1" si="35"/>
        <v>216.98652621819224</v>
      </c>
      <c r="K79" s="4">
        <f t="shared" ca="1" si="37"/>
        <v>233.28697821560453</v>
      </c>
      <c r="L79" s="4">
        <f t="shared" ca="1" si="38"/>
        <v>191.19957859002409</v>
      </c>
      <c r="M79" s="5">
        <f t="shared" si="24"/>
        <v>1150</v>
      </c>
      <c r="N79" s="5">
        <v>115</v>
      </c>
      <c r="O79" s="5">
        <v>600</v>
      </c>
      <c r="P79" s="15">
        <f t="shared" ca="1" si="36"/>
        <v>43.827733396819028</v>
      </c>
      <c r="Q79" s="5">
        <f t="shared" ca="1" si="25"/>
        <v>-2</v>
      </c>
      <c r="R79" s="15"/>
      <c r="S79" s="5"/>
      <c r="T79" s="5">
        <f t="shared" ca="1" si="26"/>
        <v>0.57999999999999996</v>
      </c>
      <c r="U79" s="5">
        <f t="shared" si="19"/>
        <v>0</v>
      </c>
      <c r="V79" s="5">
        <f t="shared" si="27"/>
        <v>0</v>
      </c>
      <c r="W79" s="5">
        <f t="shared" si="21"/>
        <v>95</v>
      </c>
      <c r="X79" s="5">
        <f t="shared" si="28"/>
        <v>0</v>
      </c>
      <c r="Y79" s="5">
        <f t="shared" si="29"/>
        <v>17.059727997448999</v>
      </c>
      <c r="Z79" s="5">
        <f t="shared" si="30"/>
        <v>-51.067241753472246</v>
      </c>
      <c r="AA79" s="5">
        <f t="shared" ca="1" si="31"/>
        <v>35.909546389124259</v>
      </c>
      <c r="AB79" s="10">
        <f t="shared" ca="1" si="32"/>
        <v>-5.4845925913374325</v>
      </c>
      <c r="AC79" s="5">
        <f t="shared" ca="1" si="33"/>
        <v>-16.130545486814821</v>
      </c>
      <c r="AD79" s="14">
        <f t="shared" si="34"/>
        <v>-46.282000000000011</v>
      </c>
    </row>
    <row r="80" spans="1:30" x14ac:dyDescent="0.25">
      <c r="A80" s="3">
        <v>42918</v>
      </c>
      <c r="B80">
        <v>1</v>
      </c>
      <c r="C80" s="5">
        <v>0</v>
      </c>
      <c r="D80" s="5">
        <v>0</v>
      </c>
      <c r="E80" s="5">
        <v>1</v>
      </c>
      <c r="F80" s="5">
        <v>0</v>
      </c>
      <c r="G80" s="5">
        <v>70</v>
      </c>
      <c r="H80" s="5">
        <f t="shared" si="22"/>
        <v>1.6428571428571428</v>
      </c>
      <c r="I80" s="5">
        <f t="shared" si="23"/>
        <v>1.9166666666666667</v>
      </c>
      <c r="J80" s="4">
        <f t="shared" ca="1" si="35"/>
        <v>43.827733396819028</v>
      </c>
      <c r="K80" s="4">
        <f t="shared" ca="1" si="37"/>
        <v>216.98652621819224</v>
      </c>
      <c r="L80" s="4">
        <f t="shared" ca="1" si="38"/>
        <v>233.28697821560453</v>
      </c>
      <c r="M80" s="5">
        <f t="shared" si="24"/>
        <v>1150</v>
      </c>
      <c r="N80" s="5">
        <v>115</v>
      </c>
      <c r="O80" s="5">
        <v>600</v>
      </c>
      <c r="P80" s="15">
        <f t="shared" ca="1" si="36"/>
        <v>0</v>
      </c>
      <c r="Q80" s="5">
        <f t="shared" ca="1" si="25"/>
        <v>-3</v>
      </c>
      <c r="R80" s="15"/>
      <c r="S80" s="5"/>
      <c r="T80" s="5">
        <f t="shared" ca="1" si="26"/>
        <v>0.88</v>
      </c>
      <c r="U80" s="5">
        <f t="shared" si="19"/>
        <v>0</v>
      </c>
      <c r="V80" s="5">
        <f t="shared" si="27"/>
        <v>0</v>
      </c>
      <c r="W80" s="5">
        <f t="shared" si="21"/>
        <v>95</v>
      </c>
      <c r="X80" s="5">
        <f t="shared" si="28"/>
        <v>0</v>
      </c>
      <c r="Y80" s="5">
        <f t="shared" si="29"/>
        <v>17.059727997448999</v>
      </c>
      <c r="Z80" s="5">
        <f t="shared" si="30"/>
        <v>-51.067241753472246</v>
      </c>
      <c r="AA80" s="5">
        <f t="shared" ca="1" si="31"/>
        <v>-10.108680130135063</v>
      </c>
      <c r="AB80" s="10">
        <f t="shared" ca="1" si="32"/>
        <v>-4.7625844456770521</v>
      </c>
      <c r="AC80" s="5">
        <f t="shared" ca="1" si="33"/>
        <v>-23.572386879360426</v>
      </c>
      <c r="AD80" s="14">
        <f t="shared" si="34"/>
        <v>-46.282000000000011</v>
      </c>
    </row>
    <row r="81" spans="1:30" x14ac:dyDescent="0.25">
      <c r="A81" s="3">
        <v>42925</v>
      </c>
      <c r="B81">
        <v>0</v>
      </c>
      <c r="C81" s="5">
        <v>0</v>
      </c>
      <c r="D81" s="5">
        <v>0</v>
      </c>
      <c r="E81" s="5">
        <v>1</v>
      </c>
      <c r="F81" s="5">
        <v>0</v>
      </c>
      <c r="G81" s="5">
        <v>70</v>
      </c>
      <c r="H81" s="5">
        <f t="shared" si="22"/>
        <v>1.6428571428571428</v>
      </c>
      <c r="I81" s="5">
        <f t="shared" si="23"/>
        <v>1.9166666666666667</v>
      </c>
      <c r="J81" s="4">
        <f t="shared" ca="1" si="35"/>
        <v>0</v>
      </c>
      <c r="K81" s="4">
        <f t="shared" ca="1" si="37"/>
        <v>43.827733396819028</v>
      </c>
      <c r="L81" s="4">
        <f t="shared" ca="1" si="38"/>
        <v>216.98652621819224</v>
      </c>
      <c r="M81" s="5">
        <f t="shared" si="24"/>
        <v>1150</v>
      </c>
      <c r="N81" s="5">
        <v>115</v>
      </c>
      <c r="O81" s="5">
        <v>600</v>
      </c>
      <c r="P81" s="15">
        <f t="shared" ca="1" si="36"/>
        <v>0</v>
      </c>
      <c r="Q81" s="5">
        <f t="shared" ca="1" si="25"/>
        <v>-7</v>
      </c>
      <c r="R81" s="15"/>
      <c r="S81" s="5"/>
      <c r="T81" s="5">
        <f t="shared" ca="1" si="26"/>
        <v>0</v>
      </c>
      <c r="U81" s="5">
        <f t="shared" si="19"/>
        <v>0</v>
      </c>
      <c r="V81" s="5">
        <f t="shared" si="27"/>
        <v>0</v>
      </c>
      <c r="W81" s="5">
        <f t="shared" si="21"/>
        <v>95</v>
      </c>
      <c r="X81" s="5">
        <f t="shared" si="28"/>
        <v>0</v>
      </c>
      <c r="Y81" s="5">
        <f t="shared" si="29"/>
        <v>17.059727997448999</v>
      </c>
      <c r="Z81" s="5">
        <f t="shared" si="30"/>
        <v>-51.067241753472246</v>
      </c>
      <c r="AA81" s="5">
        <f t="shared" ca="1" si="31"/>
        <v>-9.3337500000000002</v>
      </c>
      <c r="AB81" s="10">
        <f t="shared" ca="1" si="32"/>
        <v>2.9072678338546476</v>
      </c>
      <c r="AC81" s="5">
        <f t="shared" ca="1" si="33"/>
        <v>-20.690161332742981</v>
      </c>
      <c r="AD81" s="14">
        <f t="shared" si="34"/>
        <v>-46.282000000000011</v>
      </c>
    </row>
    <row r="82" spans="1:30" x14ac:dyDescent="0.25">
      <c r="A82" s="3">
        <v>42932</v>
      </c>
      <c r="B82">
        <v>0</v>
      </c>
      <c r="C82" s="5">
        <v>0</v>
      </c>
      <c r="D82" s="5">
        <v>0</v>
      </c>
      <c r="E82" s="5">
        <v>1</v>
      </c>
      <c r="F82" s="5">
        <v>0</v>
      </c>
      <c r="G82" s="5">
        <v>70</v>
      </c>
      <c r="H82" s="5">
        <f t="shared" si="22"/>
        <v>1.6428571428571428</v>
      </c>
      <c r="I82" s="5">
        <f t="shared" si="23"/>
        <v>1.9166666666666667</v>
      </c>
      <c r="J82" s="4">
        <f t="shared" ca="1" si="35"/>
        <v>0</v>
      </c>
      <c r="K82" s="4">
        <f t="shared" ca="1" si="37"/>
        <v>0</v>
      </c>
      <c r="L82" s="4">
        <f t="shared" ca="1" si="38"/>
        <v>43.827733396819028</v>
      </c>
      <c r="M82" s="5">
        <f t="shared" si="24"/>
        <v>1150</v>
      </c>
      <c r="N82" s="5">
        <v>115</v>
      </c>
      <c r="O82" s="5">
        <v>600</v>
      </c>
      <c r="P82" s="15">
        <f t="shared" ca="1" si="36"/>
        <v>23.152858709417956</v>
      </c>
      <c r="Q82" s="5">
        <f t="shared" ca="1" si="25"/>
        <v>3</v>
      </c>
      <c r="R82" s="15"/>
      <c r="S82" s="5"/>
      <c r="T82" s="5">
        <f t="shared" ca="1" si="26"/>
        <v>0</v>
      </c>
      <c r="U82" s="5">
        <f t="shared" si="19"/>
        <v>0</v>
      </c>
      <c r="V82" s="5">
        <f t="shared" si="27"/>
        <v>0</v>
      </c>
      <c r="W82" s="5">
        <f t="shared" si="21"/>
        <v>95</v>
      </c>
      <c r="X82" s="5">
        <f t="shared" si="28"/>
        <v>0</v>
      </c>
      <c r="Y82" s="5">
        <f t="shared" si="29"/>
        <v>17.059727997448999</v>
      </c>
      <c r="Z82" s="5">
        <f t="shared" si="30"/>
        <v>-51.067241753472246</v>
      </c>
      <c r="AA82" s="5">
        <f t="shared" ca="1" si="31"/>
        <v>-9.3337500000000002</v>
      </c>
      <c r="AB82" s="10">
        <f t="shared" ca="1" si="32"/>
        <v>4.8485624999999999</v>
      </c>
      <c r="AC82" s="5">
        <f t="shared" ca="1" si="33"/>
        <v>9.9275599654412048</v>
      </c>
      <c r="AD82" s="14">
        <f t="shared" si="34"/>
        <v>-46.282000000000011</v>
      </c>
    </row>
    <row r="83" spans="1:30" x14ac:dyDescent="0.25">
      <c r="A83" s="3">
        <v>42939</v>
      </c>
      <c r="B83">
        <v>0</v>
      </c>
      <c r="C83" s="5">
        <v>0</v>
      </c>
      <c r="D83" s="5">
        <v>0</v>
      </c>
      <c r="E83" s="5">
        <v>1</v>
      </c>
      <c r="F83" s="5">
        <v>0</v>
      </c>
      <c r="G83" s="5">
        <v>70</v>
      </c>
      <c r="H83" s="5">
        <f t="shared" si="22"/>
        <v>1.6428571428571428</v>
      </c>
      <c r="I83" s="5">
        <f t="shared" si="23"/>
        <v>1.9166666666666667</v>
      </c>
      <c r="J83" s="4">
        <f t="shared" ca="1" si="35"/>
        <v>23.152858709417956</v>
      </c>
      <c r="K83" s="4">
        <f t="shared" ca="1" si="37"/>
        <v>0</v>
      </c>
      <c r="L83" s="4">
        <f t="shared" ca="1" si="38"/>
        <v>0</v>
      </c>
      <c r="M83" s="5">
        <f t="shared" si="24"/>
        <v>1150</v>
      </c>
      <c r="N83" s="5">
        <v>115</v>
      </c>
      <c r="O83" s="5">
        <v>600</v>
      </c>
      <c r="P83" s="15">
        <f t="shared" ca="1" si="36"/>
        <v>36.867772769065539</v>
      </c>
      <c r="Q83" s="5">
        <f t="shared" ca="1" si="25"/>
        <v>10</v>
      </c>
      <c r="R83" s="15"/>
      <c r="S83" s="5"/>
      <c r="T83" s="5">
        <f t="shared" ca="1" si="26"/>
        <v>0</v>
      </c>
      <c r="U83" s="5">
        <f t="shared" si="19"/>
        <v>0</v>
      </c>
      <c r="V83" s="5">
        <f t="shared" si="27"/>
        <v>0</v>
      </c>
      <c r="W83" s="5">
        <f t="shared" si="21"/>
        <v>95</v>
      </c>
      <c r="X83" s="5">
        <f t="shared" si="28"/>
        <v>0</v>
      </c>
      <c r="Y83" s="5">
        <f t="shared" si="29"/>
        <v>17.059727997448999</v>
      </c>
      <c r="Z83" s="5">
        <f t="shared" si="30"/>
        <v>-51.067241753472246</v>
      </c>
      <c r="AA83" s="5">
        <f t="shared" ca="1" si="31"/>
        <v>-10.368400974911207</v>
      </c>
      <c r="AB83" s="10">
        <f t="shared" ca="1" si="32"/>
        <v>4.8485624999999999</v>
      </c>
      <c r="AC83" s="5">
        <f t="shared" ca="1" si="33"/>
        <v>17.677124999999997</v>
      </c>
      <c r="AD83" s="14">
        <f t="shared" si="34"/>
        <v>-46.282000000000011</v>
      </c>
    </row>
    <row r="84" spans="1:30" x14ac:dyDescent="0.25">
      <c r="A84" s="3">
        <v>42946</v>
      </c>
      <c r="B84">
        <v>0</v>
      </c>
      <c r="C84" s="5">
        <v>0</v>
      </c>
      <c r="D84" s="5">
        <v>0</v>
      </c>
      <c r="E84" s="5">
        <v>1</v>
      </c>
      <c r="F84" s="5">
        <v>0</v>
      </c>
      <c r="G84" s="5">
        <v>70</v>
      </c>
      <c r="H84" s="5">
        <f t="shared" si="22"/>
        <v>1.6428571428571428</v>
      </c>
      <c r="I84" s="5">
        <f t="shared" si="23"/>
        <v>1.9166666666666667</v>
      </c>
      <c r="J84" s="4">
        <f t="shared" ca="1" si="35"/>
        <v>36.867772769065539</v>
      </c>
      <c r="K84" s="4">
        <f t="shared" ca="1" si="37"/>
        <v>23.152858709417956</v>
      </c>
      <c r="L84" s="4">
        <f t="shared" ca="1" si="38"/>
        <v>0</v>
      </c>
      <c r="M84" s="5">
        <f t="shared" si="24"/>
        <v>1150</v>
      </c>
      <c r="N84" s="5">
        <v>115</v>
      </c>
      <c r="O84" s="5">
        <v>600</v>
      </c>
      <c r="P84" s="15">
        <f t="shared" ca="1" si="36"/>
        <v>19.889846184032251</v>
      </c>
      <c r="Q84" s="5">
        <f t="shared" ca="1" si="25"/>
        <v>-6</v>
      </c>
      <c r="R84" s="15"/>
      <c r="S84" s="5"/>
      <c r="T84" s="5">
        <f t="shared" ca="1" si="26"/>
        <v>0</v>
      </c>
      <c r="U84" s="5">
        <f t="shared" si="19"/>
        <v>0</v>
      </c>
      <c r="V84" s="5">
        <f t="shared" si="27"/>
        <v>0</v>
      </c>
      <c r="W84" s="5">
        <f t="shared" si="21"/>
        <v>95</v>
      </c>
      <c r="X84" s="5">
        <f t="shared" si="28"/>
        <v>0</v>
      </c>
      <c r="Y84" s="5">
        <f t="shared" si="29"/>
        <v>17.059727997448999</v>
      </c>
      <c r="Z84" s="5">
        <f t="shared" si="30"/>
        <v>-51.067241753472246</v>
      </c>
      <c r="AA84" s="5">
        <f t="shared" ca="1" si="31"/>
        <v>-10.32080062448421</v>
      </c>
      <c r="AB84" s="10">
        <f t="shared" ca="1" si="32"/>
        <v>3.823035564539718</v>
      </c>
      <c r="AC84" s="5">
        <f t="shared" ca="1" si="33"/>
        <v>17.677124999999997</v>
      </c>
      <c r="AD84" s="14">
        <f t="shared" si="34"/>
        <v>-46.282000000000011</v>
      </c>
    </row>
    <row r="85" spans="1:30" x14ac:dyDescent="0.25">
      <c r="A85" s="3">
        <v>42953</v>
      </c>
      <c r="B85">
        <v>0</v>
      </c>
      <c r="C85" s="5">
        <v>0</v>
      </c>
      <c r="D85" s="5">
        <v>0</v>
      </c>
      <c r="E85" s="5">
        <v>1</v>
      </c>
      <c r="F85" s="5">
        <v>0</v>
      </c>
      <c r="G85" s="5">
        <v>70</v>
      </c>
      <c r="H85" s="5">
        <f t="shared" si="22"/>
        <v>1.6428571428571428</v>
      </c>
      <c r="I85" s="5">
        <f t="shared" si="23"/>
        <v>1.9166666666666667</v>
      </c>
      <c r="J85" s="4">
        <f t="shared" ca="1" si="35"/>
        <v>19.889846184032251</v>
      </c>
      <c r="K85" s="4">
        <f t="shared" ca="1" si="37"/>
        <v>36.867772769065539</v>
      </c>
      <c r="L85" s="4">
        <f t="shared" ca="1" si="38"/>
        <v>23.152858709417956</v>
      </c>
      <c r="M85" s="5">
        <f t="shared" si="24"/>
        <v>1150</v>
      </c>
      <c r="N85" s="5">
        <v>115</v>
      </c>
      <c r="O85" s="5">
        <v>600</v>
      </c>
      <c r="P85" s="15">
        <f t="shared" ca="1" si="36"/>
        <v>14.201941574058225</v>
      </c>
      <c r="Q85" s="5">
        <f t="shared" ca="1" si="25"/>
        <v>-7</v>
      </c>
      <c r="R85" s="15"/>
      <c r="S85" s="5"/>
      <c r="T85" s="5">
        <f t="shared" ca="1" si="26"/>
        <v>0</v>
      </c>
      <c r="U85" s="5">
        <f t="shared" si="19"/>
        <v>0</v>
      </c>
      <c r="V85" s="5">
        <f t="shared" si="27"/>
        <v>0</v>
      </c>
      <c r="W85" s="5">
        <f t="shared" si="21"/>
        <v>95</v>
      </c>
      <c r="X85" s="5">
        <f t="shared" si="28"/>
        <v>0</v>
      </c>
      <c r="Y85" s="5">
        <f t="shared" si="29"/>
        <v>17.059727997448999</v>
      </c>
      <c r="Z85" s="5">
        <f t="shared" si="30"/>
        <v>-51.067241753472246</v>
      </c>
      <c r="AA85" s="5">
        <f t="shared" ca="1" si="31"/>
        <v>-10.307360723902814</v>
      </c>
      <c r="AB85" s="10">
        <f t="shared" ca="1" si="32"/>
        <v>3.2155505899102033</v>
      </c>
      <c r="AC85" s="5">
        <f t="shared" ca="1" si="33"/>
        <v>13.583265464074103</v>
      </c>
      <c r="AD85" s="14">
        <f t="shared" si="34"/>
        <v>-46.282000000000011</v>
      </c>
    </row>
    <row r="86" spans="1:30" x14ac:dyDescent="0.25">
      <c r="A86" s="3">
        <v>42960</v>
      </c>
      <c r="B86">
        <v>0</v>
      </c>
      <c r="C86" s="5">
        <v>0</v>
      </c>
      <c r="D86" s="5">
        <v>0</v>
      </c>
      <c r="E86" s="5">
        <v>1</v>
      </c>
      <c r="F86" s="5">
        <v>0</v>
      </c>
      <c r="G86" s="5">
        <v>70</v>
      </c>
      <c r="H86" s="5">
        <f t="shared" si="22"/>
        <v>1.6428571428571428</v>
      </c>
      <c r="I86" s="5">
        <f t="shared" si="23"/>
        <v>1.9166666666666667</v>
      </c>
      <c r="J86" s="4">
        <f t="shared" ca="1" si="35"/>
        <v>14.201941574058225</v>
      </c>
      <c r="K86" s="4">
        <f t="shared" ca="1" si="37"/>
        <v>19.889846184032251</v>
      </c>
      <c r="L86" s="4">
        <f t="shared" ca="1" si="38"/>
        <v>36.867772769065539</v>
      </c>
      <c r="M86" s="5">
        <f t="shared" si="24"/>
        <v>1150</v>
      </c>
      <c r="N86" s="5">
        <v>115</v>
      </c>
      <c r="O86" s="5">
        <v>600</v>
      </c>
      <c r="P86" s="15">
        <f t="shared" ca="1" si="36"/>
        <v>28.701809421149221</v>
      </c>
      <c r="Q86" s="5">
        <f t="shared" ca="1" si="25"/>
        <v>9</v>
      </c>
      <c r="R86" s="15"/>
      <c r="S86" s="5"/>
      <c r="T86" s="5">
        <f t="shared" ca="1" si="26"/>
        <v>0</v>
      </c>
      <c r="U86" s="5">
        <f t="shared" si="19"/>
        <v>0</v>
      </c>
      <c r="V86" s="5">
        <f t="shared" si="27"/>
        <v>0</v>
      </c>
      <c r="W86" s="5">
        <f t="shared" si="21"/>
        <v>95</v>
      </c>
      <c r="X86" s="5">
        <f t="shared" si="28"/>
        <v>0</v>
      </c>
      <c r="Y86" s="5">
        <f t="shared" si="29"/>
        <v>17.059727997448999</v>
      </c>
      <c r="Z86" s="5">
        <f t="shared" si="30"/>
        <v>-51.067241753472246</v>
      </c>
      <c r="AA86" s="5">
        <f t="shared" ca="1" si="31"/>
        <v>-10.134454952103344</v>
      </c>
      <c r="AB86" s="10">
        <f t="shared" ca="1" si="32"/>
        <v>3.9675666255860214</v>
      </c>
      <c r="AC86" s="5">
        <f t="shared" ca="1" si="33"/>
        <v>11.158211503689792</v>
      </c>
      <c r="AD86" s="14">
        <f t="shared" si="34"/>
        <v>-46.282000000000011</v>
      </c>
    </row>
    <row r="87" spans="1:30" x14ac:dyDescent="0.25">
      <c r="A87" s="3">
        <v>42967</v>
      </c>
      <c r="B87">
        <v>0</v>
      </c>
      <c r="C87" s="5">
        <v>0</v>
      </c>
      <c r="D87" s="5">
        <v>0</v>
      </c>
      <c r="E87" s="5">
        <v>1</v>
      </c>
      <c r="F87" s="5">
        <v>0</v>
      </c>
      <c r="G87" s="5">
        <v>70</v>
      </c>
      <c r="H87" s="5">
        <f t="shared" si="22"/>
        <v>1.6428571428571428</v>
      </c>
      <c r="I87" s="5">
        <f t="shared" si="23"/>
        <v>1.6428571428571428</v>
      </c>
      <c r="J87" s="4">
        <f t="shared" ca="1" si="35"/>
        <v>28.701809421149221</v>
      </c>
      <c r="K87" s="4">
        <f t="shared" ca="1" si="37"/>
        <v>14.201941574058225</v>
      </c>
      <c r="L87" s="4">
        <f t="shared" ca="1" si="38"/>
        <v>19.889846184032251</v>
      </c>
      <c r="M87" s="5">
        <f t="shared" si="24"/>
        <v>1150</v>
      </c>
      <c r="N87" s="5">
        <v>115</v>
      </c>
      <c r="O87" s="5">
        <v>700</v>
      </c>
      <c r="P87" s="15">
        <f t="shared" ca="1" si="36"/>
        <v>54.945727956542783</v>
      </c>
      <c r="Q87" s="5">
        <f t="shared" ca="1" si="25"/>
        <v>-6</v>
      </c>
      <c r="R87" s="15"/>
      <c r="S87" s="5"/>
      <c r="T87" s="5">
        <f t="shared" ca="1" si="26"/>
        <v>0</v>
      </c>
      <c r="U87" s="5">
        <f t="shared" ref="U87:U135" si="39">7*C87</f>
        <v>0</v>
      </c>
      <c r="V87" s="5">
        <f t="shared" si="27"/>
        <v>0</v>
      </c>
      <c r="W87" s="5">
        <f t="shared" si="21"/>
        <v>95</v>
      </c>
      <c r="X87" s="5">
        <f t="shared" si="28"/>
        <v>0</v>
      </c>
      <c r="Y87" s="5">
        <f t="shared" si="29"/>
        <v>17.059727997448999</v>
      </c>
      <c r="Z87" s="5">
        <f t="shared" si="30"/>
        <v>-12.803400829081578</v>
      </c>
      <c r="AA87" s="5">
        <f t="shared" ca="1" si="31"/>
        <v>-10.408331722275827</v>
      </c>
      <c r="AB87" s="10">
        <f t="shared" ca="1" si="32"/>
        <v>4.2195052504040591</v>
      </c>
      <c r="AC87" s="5">
        <f t="shared" ca="1" si="33"/>
        <v>14.160227260047145</v>
      </c>
      <c r="AD87" s="14">
        <f t="shared" si="34"/>
        <v>-46.282000000000011</v>
      </c>
    </row>
    <row r="88" spans="1:30" x14ac:dyDescent="0.25">
      <c r="A88" s="3">
        <v>42974</v>
      </c>
      <c r="B88">
        <v>0</v>
      </c>
      <c r="C88" s="5">
        <v>0</v>
      </c>
      <c r="D88" s="5">
        <v>0</v>
      </c>
      <c r="E88" s="5">
        <v>1</v>
      </c>
      <c r="F88" s="5">
        <v>0</v>
      </c>
      <c r="G88" s="5">
        <v>70</v>
      </c>
      <c r="H88" s="5">
        <f t="shared" si="22"/>
        <v>1.1000000000000001</v>
      </c>
      <c r="I88" s="5">
        <f t="shared" si="23"/>
        <v>1.1000000000000001</v>
      </c>
      <c r="J88" s="4">
        <f t="shared" ca="1" si="35"/>
        <v>54.945727956542783</v>
      </c>
      <c r="K88" s="4">
        <f t="shared" ca="1" si="37"/>
        <v>28.701809421149221</v>
      </c>
      <c r="L88" s="4">
        <f t="shared" ca="1" si="38"/>
        <v>14.201941574058225</v>
      </c>
      <c r="M88" s="5">
        <f t="shared" si="24"/>
        <v>770</v>
      </c>
      <c r="N88" s="5">
        <v>77</v>
      </c>
      <c r="O88" s="5">
        <v>700</v>
      </c>
      <c r="P88" s="15">
        <f t="shared" ca="1" si="36"/>
        <v>109.11770822756621</v>
      </c>
      <c r="Q88" s="5">
        <f t="shared" ca="1" si="25"/>
        <v>-8</v>
      </c>
      <c r="R88" s="15"/>
      <c r="S88" s="5"/>
      <c r="T88" s="5">
        <f t="shared" ca="1" si="26"/>
        <v>0</v>
      </c>
      <c r="U88" s="5">
        <f t="shared" si="39"/>
        <v>0</v>
      </c>
      <c r="V88" s="5">
        <f t="shared" si="27"/>
        <v>0</v>
      </c>
      <c r="W88" s="5">
        <f t="shared" si="21"/>
        <v>95</v>
      </c>
      <c r="X88" s="5">
        <f t="shared" si="28"/>
        <v>0</v>
      </c>
      <c r="Y88" s="5">
        <f t="shared" si="29"/>
        <v>-1.4861681249999954</v>
      </c>
      <c r="Z88" s="5">
        <f t="shared" si="30"/>
        <v>23.713959374999995</v>
      </c>
      <c r="AA88" s="5">
        <f t="shared" ca="1" si="31"/>
        <v>-9.5072901946877533</v>
      </c>
      <c r="AB88" s="10">
        <f t="shared" ca="1" si="32"/>
        <v>3.5772517289519721</v>
      </c>
      <c r="AC88" s="5">
        <f t="shared" ca="1" si="33"/>
        <v>15.165955443301991</v>
      </c>
      <c r="AD88" s="14">
        <f t="shared" si="34"/>
        <v>-9.3460000000000001</v>
      </c>
    </row>
    <row r="89" spans="1:30" x14ac:dyDescent="0.25">
      <c r="A89" s="3">
        <v>42981</v>
      </c>
      <c r="B89">
        <v>0</v>
      </c>
      <c r="C89" s="5">
        <v>0</v>
      </c>
      <c r="D89" s="5">
        <v>0</v>
      </c>
      <c r="E89" s="5">
        <v>0</v>
      </c>
      <c r="F89" s="5">
        <v>1</v>
      </c>
      <c r="G89" s="5">
        <v>70</v>
      </c>
      <c r="H89" s="5">
        <f t="shared" si="22"/>
        <v>1.1000000000000001</v>
      </c>
      <c r="I89" s="5">
        <f t="shared" si="23"/>
        <v>1.1000000000000001</v>
      </c>
      <c r="J89" s="4">
        <f t="shared" ca="1" si="35"/>
        <v>109.11770822756621</v>
      </c>
      <c r="K89" s="4">
        <f t="shared" ca="1" si="37"/>
        <v>54.945727956542783</v>
      </c>
      <c r="L89" s="4">
        <f t="shared" ca="1" si="38"/>
        <v>28.701809421149221</v>
      </c>
      <c r="M89" s="5">
        <f t="shared" si="24"/>
        <v>770</v>
      </c>
      <c r="N89" s="5">
        <v>77</v>
      </c>
      <c r="O89" s="5">
        <v>700</v>
      </c>
      <c r="P89" s="15">
        <f t="shared" ca="1" si="36"/>
        <v>90.998529468860156</v>
      </c>
      <c r="Q89" s="5">
        <f t="shared" ca="1" si="25"/>
        <v>-8</v>
      </c>
      <c r="R89" s="15"/>
      <c r="S89" s="5"/>
      <c r="T89" s="5">
        <f t="shared" ca="1" si="26"/>
        <v>0</v>
      </c>
      <c r="U89" s="5">
        <f t="shared" si="39"/>
        <v>0</v>
      </c>
      <c r="V89" s="5">
        <f t="shared" si="27"/>
        <v>0</v>
      </c>
      <c r="W89" s="5">
        <f t="shared" si="21"/>
        <v>0</v>
      </c>
      <c r="X89" s="5">
        <f t="shared" si="28"/>
        <v>79</v>
      </c>
      <c r="Y89" s="5">
        <f t="shared" si="29"/>
        <v>-1.2358661249999963</v>
      </c>
      <c r="Z89" s="5">
        <f t="shared" si="30"/>
        <v>19.720029374999996</v>
      </c>
      <c r="AA89" s="5">
        <f t="shared" ca="1" si="31"/>
        <v>-1.6273858939965369</v>
      </c>
      <c r="AB89" s="10">
        <f t="shared" ca="1" si="32"/>
        <v>2.0081052928806926</v>
      </c>
      <c r="AC89" s="5">
        <f t="shared" ca="1" si="33"/>
        <v>10.479646819975994</v>
      </c>
      <c r="AD89" s="14">
        <f t="shared" si="34"/>
        <v>-9.3460000000000001</v>
      </c>
    </row>
    <row r="90" spans="1:30" x14ac:dyDescent="0.25">
      <c r="A90" s="3">
        <v>42988</v>
      </c>
      <c r="B90">
        <v>0</v>
      </c>
      <c r="C90" s="5">
        <v>0</v>
      </c>
      <c r="D90" s="5">
        <v>0</v>
      </c>
      <c r="E90" s="5">
        <v>0</v>
      </c>
      <c r="F90" s="5">
        <v>1</v>
      </c>
      <c r="G90" s="5">
        <v>70</v>
      </c>
      <c r="H90" s="5">
        <f t="shared" si="22"/>
        <v>1.1000000000000001</v>
      </c>
      <c r="I90" s="5">
        <f t="shared" si="23"/>
        <v>1.1000000000000001</v>
      </c>
      <c r="J90" s="4">
        <f t="shared" ca="1" si="35"/>
        <v>90.998529468860156</v>
      </c>
      <c r="K90" s="4">
        <f t="shared" ca="1" si="37"/>
        <v>109.11770822756621</v>
      </c>
      <c r="L90" s="4">
        <f t="shared" ca="1" si="38"/>
        <v>54.945727956542783</v>
      </c>
      <c r="M90" s="5">
        <f t="shared" si="24"/>
        <v>770</v>
      </c>
      <c r="N90">
        <v>77</v>
      </c>
      <c r="O90" s="5">
        <v>700</v>
      </c>
      <c r="P90" s="15">
        <f t="shared" ca="1" si="36"/>
        <v>84.334648620655202</v>
      </c>
      <c r="Q90" s="5">
        <f t="shared" ca="1" si="25"/>
        <v>-6</v>
      </c>
      <c r="R90" s="15"/>
      <c r="S90" s="5"/>
      <c r="T90" s="5">
        <f t="shared" ca="1" si="26"/>
        <v>0</v>
      </c>
      <c r="U90" s="5">
        <f t="shared" si="39"/>
        <v>0</v>
      </c>
      <c r="V90" s="5">
        <f t="shared" si="27"/>
        <v>0</v>
      </c>
      <c r="W90" s="5">
        <f t="shared" si="21"/>
        <v>0</v>
      </c>
      <c r="X90" s="5">
        <f t="shared" si="28"/>
        <v>79</v>
      </c>
      <c r="Y90" s="5">
        <f t="shared" si="29"/>
        <v>-1.2358661249999963</v>
      </c>
      <c r="Z90" s="5">
        <f t="shared" si="30"/>
        <v>19.720029374999996</v>
      </c>
      <c r="AA90" s="5">
        <f t="shared" ca="1" si="31"/>
        <v>-4.4370365873475581</v>
      </c>
      <c r="AB90" s="10">
        <f t="shared" ca="1" si="32"/>
        <v>1.2748114572883162E-2</v>
      </c>
      <c r="AC90" s="5">
        <f t="shared" ca="1" si="33"/>
        <v>6.6207738434298928</v>
      </c>
      <c r="AD90" s="14">
        <f t="shared" si="34"/>
        <v>-9.3460000000000001</v>
      </c>
    </row>
    <row r="91" spans="1:30" x14ac:dyDescent="0.25">
      <c r="A91" s="3">
        <v>42995</v>
      </c>
      <c r="B91">
        <v>0</v>
      </c>
      <c r="C91" s="5">
        <v>0</v>
      </c>
      <c r="D91" s="5">
        <v>0</v>
      </c>
      <c r="E91" s="5">
        <v>0</v>
      </c>
      <c r="F91" s="5">
        <v>1</v>
      </c>
      <c r="G91" s="5">
        <v>70</v>
      </c>
      <c r="H91" s="5">
        <f t="shared" si="22"/>
        <v>1.1000000000000001</v>
      </c>
      <c r="I91" s="5">
        <f t="shared" si="23"/>
        <v>1.1000000000000001</v>
      </c>
      <c r="J91" s="4">
        <f t="shared" ca="1" si="35"/>
        <v>84.334648620655202</v>
      </c>
      <c r="K91" s="4">
        <f t="shared" ca="1" si="37"/>
        <v>90.998529468860156</v>
      </c>
      <c r="L91" s="4">
        <f t="shared" ca="1" si="38"/>
        <v>109.11770822756621</v>
      </c>
      <c r="M91" s="5">
        <f t="shared" si="24"/>
        <v>770</v>
      </c>
      <c r="N91" s="5">
        <v>77</v>
      </c>
      <c r="O91" s="5">
        <v>700</v>
      </c>
      <c r="P91" s="15">
        <f t="shared" ca="1" si="36"/>
        <v>73.182726546260739</v>
      </c>
      <c r="Q91" s="5">
        <f t="shared" ca="1" si="25"/>
        <v>-9</v>
      </c>
      <c r="R91" s="15"/>
      <c r="S91" s="5"/>
      <c r="T91" s="5">
        <f t="shared" ca="1" si="26"/>
        <v>0</v>
      </c>
      <c r="U91" s="5">
        <f t="shared" si="39"/>
        <v>0</v>
      </c>
      <c r="V91" s="5">
        <f t="shared" si="27"/>
        <v>0</v>
      </c>
      <c r="W91" s="5">
        <f t="shared" si="21"/>
        <v>0</v>
      </c>
      <c r="X91" s="5">
        <f t="shared" si="28"/>
        <v>79</v>
      </c>
      <c r="Y91" s="5">
        <f t="shared" si="29"/>
        <v>-1.2358661249999963</v>
      </c>
      <c r="Z91" s="5">
        <f t="shared" si="30"/>
        <v>19.720029374999996</v>
      </c>
      <c r="AA91" s="5">
        <f t="shared" ca="1" si="31"/>
        <v>-5.2909756982695626</v>
      </c>
      <c r="AB91" s="10">
        <f t="shared" ca="1" si="32"/>
        <v>0.68014541517637228</v>
      </c>
      <c r="AC91" s="5">
        <f t="shared" ca="1" si="33"/>
        <v>-1.3446064206460533</v>
      </c>
      <c r="AD91" s="14">
        <f t="shared" si="34"/>
        <v>-9.3460000000000001</v>
      </c>
    </row>
    <row r="92" spans="1:30" x14ac:dyDescent="0.25">
      <c r="A92" s="3">
        <v>43002</v>
      </c>
      <c r="B92">
        <v>1</v>
      </c>
      <c r="C92" s="5">
        <v>0</v>
      </c>
      <c r="D92" s="5">
        <v>0</v>
      </c>
      <c r="E92" s="5">
        <v>0</v>
      </c>
      <c r="F92" s="5">
        <v>1</v>
      </c>
      <c r="G92" s="5">
        <v>70</v>
      </c>
      <c r="H92" s="5">
        <f t="shared" si="22"/>
        <v>1.1000000000000001</v>
      </c>
      <c r="I92" s="5">
        <f t="shared" si="23"/>
        <v>1.1000000000000001</v>
      </c>
      <c r="J92" s="4">
        <f t="shared" ca="1" si="35"/>
        <v>73.182726546260739</v>
      </c>
      <c r="K92" s="4">
        <f t="shared" ca="1" si="37"/>
        <v>84.334648620655202</v>
      </c>
      <c r="L92" s="4">
        <f t="shared" ca="1" si="38"/>
        <v>90.998529468860156</v>
      </c>
      <c r="M92" s="5">
        <f t="shared" si="24"/>
        <v>770</v>
      </c>
      <c r="N92" s="5">
        <v>77</v>
      </c>
      <c r="O92" s="5">
        <v>700</v>
      </c>
      <c r="P92" s="15">
        <f t="shared" ca="1" si="36"/>
        <v>137.75578677214986</v>
      </c>
      <c r="Q92" s="5">
        <f t="shared" ca="1" si="25"/>
        <v>-4</v>
      </c>
      <c r="R92" s="15"/>
      <c r="S92" s="5"/>
      <c r="T92" s="5">
        <f t="shared" ca="1" si="26"/>
        <v>0.69</v>
      </c>
      <c r="U92" s="5">
        <f t="shared" si="39"/>
        <v>0</v>
      </c>
      <c r="V92" s="5">
        <f t="shared" si="27"/>
        <v>0</v>
      </c>
      <c r="W92" s="5">
        <f t="shared" si="21"/>
        <v>0</v>
      </c>
      <c r="X92" s="5">
        <f t="shared" si="28"/>
        <v>79</v>
      </c>
      <c r="Y92" s="5">
        <f t="shared" si="29"/>
        <v>-1.2358661249999963</v>
      </c>
      <c r="Z92" s="5">
        <f t="shared" si="30"/>
        <v>19.720029374999996</v>
      </c>
      <c r="AA92" s="5">
        <f t="shared" ca="1" si="31"/>
        <v>-6.5042155909266768</v>
      </c>
      <c r="AB92" s="10">
        <f t="shared" ca="1" si="32"/>
        <v>0.92560113636894137</v>
      </c>
      <c r="AC92" s="5">
        <f t="shared" ca="1" si="33"/>
        <v>1.3196149750606376</v>
      </c>
      <c r="AD92" s="14">
        <f t="shared" si="34"/>
        <v>-9.3460000000000001</v>
      </c>
    </row>
    <row r="93" spans="1:30" x14ac:dyDescent="0.25">
      <c r="A93" s="3">
        <v>43009</v>
      </c>
      <c r="B93">
        <v>1</v>
      </c>
      <c r="C93" s="5">
        <v>0</v>
      </c>
      <c r="D93" s="5">
        <v>0</v>
      </c>
      <c r="E93" s="5">
        <v>0</v>
      </c>
      <c r="F93" s="5">
        <v>1</v>
      </c>
      <c r="G93">
        <v>55</v>
      </c>
      <c r="H93" s="5">
        <f t="shared" si="22"/>
        <v>1.4</v>
      </c>
      <c r="I93" s="5">
        <f t="shared" si="23"/>
        <v>1.1000000000000001</v>
      </c>
      <c r="J93" s="4">
        <f t="shared" ca="1" si="35"/>
        <v>137.75578677214986</v>
      </c>
      <c r="K93" s="4">
        <f t="shared" ca="1" si="37"/>
        <v>73.182726546260739</v>
      </c>
      <c r="L93" s="4">
        <f t="shared" ca="1" si="38"/>
        <v>84.334648620655202</v>
      </c>
      <c r="M93" s="5">
        <f t="shared" si="24"/>
        <v>770</v>
      </c>
      <c r="N93" s="5">
        <v>77</v>
      </c>
      <c r="O93" s="5">
        <v>700</v>
      </c>
      <c r="P93" s="15">
        <f t="shared" ca="1" si="36"/>
        <v>185.02033228822313</v>
      </c>
      <c r="Q93" s="5">
        <f t="shared" ca="1" si="25"/>
        <v>8</v>
      </c>
      <c r="R93" s="15"/>
      <c r="S93" s="5"/>
      <c r="T93" s="5">
        <f t="shared" ca="1" si="26"/>
        <v>0.67</v>
      </c>
      <c r="U93" s="5">
        <f t="shared" si="39"/>
        <v>0</v>
      </c>
      <c r="V93" s="5">
        <f t="shared" si="27"/>
        <v>0</v>
      </c>
      <c r="W93" s="5">
        <f t="shared" si="21"/>
        <v>0</v>
      </c>
      <c r="X93" s="5">
        <f t="shared" si="28"/>
        <v>79</v>
      </c>
      <c r="Y93" s="5">
        <f t="shared" si="29"/>
        <v>8.7224295000000041</v>
      </c>
      <c r="Z93" s="5">
        <f t="shared" si="30"/>
        <v>19.720029374999996</v>
      </c>
      <c r="AA93" s="5">
        <f t="shared" ca="1" si="31"/>
        <v>4.2679081687776046</v>
      </c>
      <c r="AB93" s="10">
        <f t="shared" ca="1" si="32"/>
        <v>1.3363682460766686</v>
      </c>
      <c r="AC93" s="5">
        <f t="shared" ca="1" si="33"/>
        <v>2.2994636851296333</v>
      </c>
      <c r="AD93" s="14">
        <f t="shared" si="34"/>
        <v>-9.3460000000000001</v>
      </c>
    </row>
    <row r="94" spans="1:30" x14ac:dyDescent="0.25">
      <c r="A94" s="3">
        <v>43016</v>
      </c>
      <c r="B94">
        <v>1</v>
      </c>
      <c r="C94" s="5">
        <v>0</v>
      </c>
      <c r="D94" s="5">
        <v>0</v>
      </c>
      <c r="E94" s="5">
        <v>0</v>
      </c>
      <c r="F94" s="5">
        <v>1</v>
      </c>
      <c r="G94" s="5">
        <v>55</v>
      </c>
      <c r="H94" s="5">
        <f t="shared" si="22"/>
        <v>1.8181818181818181</v>
      </c>
      <c r="I94" s="5">
        <f t="shared" si="23"/>
        <v>1.4285714285714286</v>
      </c>
      <c r="J94" s="4">
        <f t="shared" ca="1" si="35"/>
        <v>185.02033228822313</v>
      </c>
      <c r="K94" s="4">
        <f t="shared" ca="1" si="37"/>
        <v>137.75578677214986</v>
      </c>
      <c r="L94" s="4">
        <f t="shared" ca="1" si="38"/>
        <v>73.182726546260739</v>
      </c>
      <c r="M94" s="5">
        <f t="shared" si="24"/>
        <v>1000</v>
      </c>
      <c r="N94" s="5">
        <v>100</v>
      </c>
      <c r="O94" s="5">
        <v>700</v>
      </c>
      <c r="P94" s="15">
        <f t="shared" ca="1" si="36"/>
        <v>161.78878251031185</v>
      </c>
      <c r="Q94" s="5">
        <f t="shared" ca="1" si="25"/>
        <v>6</v>
      </c>
      <c r="R94" s="15"/>
      <c r="S94" s="5"/>
      <c r="T94" s="5">
        <f t="shared" ca="1" si="26"/>
        <v>0.65</v>
      </c>
      <c r="U94" s="5">
        <f t="shared" si="39"/>
        <v>0</v>
      </c>
      <c r="V94" s="5">
        <f t="shared" si="27"/>
        <v>0</v>
      </c>
      <c r="W94" s="5">
        <f t="shared" si="21"/>
        <v>0</v>
      </c>
      <c r="X94" s="5">
        <f t="shared" si="28"/>
        <v>79</v>
      </c>
      <c r="Y94" s="5">
        <f t="shared" si="29"/>
        <v>16.686693388429767</v>
      </c>
      <c r="Z94" s="5">
        <f t="shared" si="30"/>
        <v>6.5361415816326556</v>
      </c>
      <c r="AA94" s="5">
        <f t="shared" ca="1" si="31"/>
        <v>17.894480319553804</v>
      </c>
      <c r="AB94" s="10">
        <f t="shared" ca="1" si="32"/>
        <v>-1.0420997110186745</v>
      </c>
      <c r="AC94" s="5">
        <f t="shared" ca="1" si="33"/>
        <v>3.9392283670460033</v>
      </c>
      <c r="AD94" s="14">
        <f t="shared" si="34"/>
        <v>-28.597000000000005</v>
      </c>
    </row>
    <row r="95" spans="1:30" x14ac:dyDescent="0.25">
      <c r="A95" s="3">
        <v>43023</v>
      </c>
      <c r="B95">
        <v>1</v>
      </c>
      <c r="C95" s="5">
        <v>0</v>
      </c>
      <c r="D95" s="5">
        <v>0</v>
      </c>
      <c r="E95" s="5">
        <v>0</v>
      </c>
      <c r="F95" s="5">
        <v>1</v>
      </c>
      <c r="G95" s="5">
        <v>55</v>
      </c>
      <c r="H95" s="5">
        <f t="shared" si="22"/>
        <v>1.8181818181818181</v>
      </c>
      <c r="I95" s="5">
        <f t="shared" si="23"/>
        <v>1.4285714285714286</v>
      </c>
      <c r="J95" s="4">
        <f t="shared" ca="1" si="35"/>
        <v>161.78878251031185</v>
      </c>
      <c r="K95" s="4">
        <f t="shared" ca="1" si="37"/>
        <v>185.02033228822313</v>
      </c>
      <c r="L95" s="4">
        <f t="shared" ca="1" si="38"/>
        <v>137.75578677214986</v>
      </c>
      <c r="M95" s="5">
        <f t="shared" si="24"/>
        <v>1000</v>
      </c>
      <c r="N95" s="5">
        <v>100</v>
      </c>
      <c r="O95" s="5">
        <v>700</v>
      </c>
      <c r="P95" s="15">
        <f t="shared" ca="1" si="36"/>
        <v>129.09711617607002</v>
      </c>
      <c r="Q95" s="5">
        <f t="shared" ca="1" si="25"/>
        <v>-9</v>
      </c>
      <c r="R95" s="15"/>
      <c r="S95" s="5"/>
      <c r="T95" s="5">
        <f t="shared" ca="1" si="26"/>
        <v>0.82</v>
      </c>
      <c r="U95" s="5">
        <f t="shared" si="39"/>
        <v>0</v>
      </c>
      <c r="V95" s="5">
        <f t="shared" si="27"/>
        <v>0</v>
      </c>
      <c r="W95" s="5">
        <f t="shared" si="21"/>
        <v>0</v>
      </c>
      <c r="X95" s="5">
        <f t="shared" si="28"/>
        <v>79</v>
      </c>
      <c r="Y95" s="5">
        <f t="shared" si="29"/>
        <v>16.686693388429767</v>
      </c>
      <c r="Z95" s="5">
        <f t="shared" si="30"/>
        <v>6.5361415816326556</v>
      </c>
      <c r="AA95" s="5">
        <f t="shared" ca="1" si="31"/>
        <v>10.5902452470804</v>
      </c>
      <c r="AB95" s="10">
        <f t="shared" ca="1" si="32"/>
        <v>-2.7830301644213389</v>
      </c>
      <c r="AC95" s="5">
        <f t="shared" ca="1" si="33"/>
        <v>-5.5555136922434531</v>
      </c>
      <c r="AD95" s="14">
        <f t="shared" si="34"/>
        <v>-28.597000000000005</v>
      </c>
    </row>
    <row r="96" spans="1:30" x14ac:dyDescent="0.25">
      <c r="A96" s="3">
        <v>43030</v>
      </c>
      <c r="B96">
        <v>0</v>
      </c>
      <c r="C96" s="5">
        <v>0</v>
      </c>
      <c r="D96" s="5">
        <v>0</v>
      </c>
      <c r="E96" s="5">
        <v>0</v>
      </c>
      <c r="F96" s="5">
        <v>1</v>
      </c>
      <c r="G96" s="5">
        <v>55</v>
      </c>
      <c r="H96" s="5">
        <f t="shared" si="22"/>
        <v>1.8181818181818181</v>
      </c>
      <c r="I96" s="5">
        <f t="shared" si="23"/>
        <v>1.4285714285714286</v>
      </c>
      <c r="J96" s="4">
        <f t="shared" ca="1" si="35"/>
        <v>129.09711617607002</v>
      </c>
      <c r="K96" s="4">
        <f t="shared" ca="1" si="37"/>
        <v>161.78878251031185</v>
      </c>
      <c r="L96" s="4">
        <f t="shared" ca="1" si="38"/>
        <v>185.02033228822313</v>
      </c>
      <c r="M96" s="5">
        <f t="shared" si="24"/>
        <v>1000</v>
      </c>
      <c r="N96" s="5">
        <v>100</v>
      </c>
      <c r="O96" s="5">
        <v>700</v>
      </c>
      <c r="P96" s="15">
        <f t="shared" ca="1" si="36"/>
        <v>68.490837383859144</v>
      </c>
      <c r="Q96" s="5">
        <f t="shared" ca="1" si="25"/>
        <v>7</v>
      </c>
      <c r="R96" s="15"/>
      <c r="S96" s="5"/>
      <c r="T96" s="5">
        <f t="shared" ca="1" si="26"/>
        <v>0</v>
      </c>
      <c r="U96" s="5">
        <f t="shared" si="39"/>
        <v>0</v>
      </c>
      <c r="V96" s="5">
        <f t="shared" si="27"/>
        <v>0</v>
      </c>
      <c r="W96" s="5">
        <f t="shared" si="21"/>
        <v>0</v>
      </c>
      <c r="X96" s="5">
        <f t="shared" si="28"/>
        <v>79</v>
      </c>
      <c r="Y96" s="5">
        <f t="shared" si="29"/>
        <v>16.686693388429767</v>
      </c>
      <c r="Z96" s="5">
        <f t="shared" si="30"/>
        <v>6.5361415816326556</v>
      </c>
      <c r="AA96" s="5">
        <f t="shared" ca="1" si="31"/>
        <v>2.2975608658309055</v>
      </c>
      <c r="AB96" s="10">
        <f t="shared" ca="1" si="32"/>
        <v>-1.9273250677891987</v>
      </c>
      <c r="AC96" s="5">
        <f t="shared" ca="1" si="33"/>
        <v>-12.505233384244971</v>
      </c>
      <c r="AD96" s="14">
        <f t="shared" si="34"/>
        <v>-28.597000000000005</v>
      </c>
    </row>
    <row r="97" spans="1:30" x14ac:dyDescent="0.25">
      <c r="A97" s="3">
        <v>43037</v>
      </c>
      <c r="B97">
        <v>0</v>
      </c>
      <c r="C97" s="5">
        <v>0</v>
      </c>
      <c r="D97" s="5">
        <v>0</v>
      </c>
      <c r="E97" s="5">
        <v>0</v>
      </c>
      <c r="F97" s="5">
        <v>1</v>
      </c>
      <c r="G97" s="5">
        <v>55</v>
      </c>
      <c r="H97" s="5">
        <f t="shared" si="22"/>
        <v>1.4</v>
      </c>
      <c r="I97" s="5">
        <f t="shared" si="23"/>
        <v>1.1000000000000001</v>
      </c>
      <c r="J97" s="4">
        <f t="shared" ca="1" si="35"/>
        <v>68.490837383859144</v>
      </c>
      <c r="K97" s="4">
        <f t="shared" ca="1" si="37"/>
        <v>129.09711617607002</v>
      </c>
      <c r="L97" s="4">
        <f t="shared" ca="1" si="38"/>
        <v>161.78878251031185</v>
      </c>
      <c r="M97" s="5">
        <f t="shared" si="24"/>
        <v>770</v>
      </c>
      <c r="N97" s="5">
        <v>77</v>
      </c>
      <c r="O97" s="5">
        <v>700</v>
      </c>
      <c r="P97" s="15">
        <f t="shared" ca="1" si="36"/>
        <v>85.350088544296824</v>
      </c>
      <c r="Q97" s="5">
        <f t="shared" ca="1" si="25"/>
        <v>4</v>
      </c>
      <c r="R97" s="15"/>
      <c r="S97" s="5"/>
      <c r="T97" s="5">
        <f t="shared" ca="1" si="26"/>
        <v>0</v>
      </c>
      <c r="U97" s="5">
        <f t="shared" si="39"/>
        <v>0</v>
      </c>
      <c r="V97" s="5">
        <f t="shared" si="27"/>
        <v>0</v>
      </c>
      <c r="W97" s="5">
        <f t="shared" si="21"/>
        <v>0</v>
      </c>
      <c r="X97" s="5">
        <f t="shared" si="28"/>
        <v>79</v>
      </c>
      <c r="Y97" s="5">
        <f t="shared" si="29"/>
        <v>8.7224295000000041</v>
      </c>
      <c r="Z97" s="5">
        <f t="shared" si="30"/>
        <v>19.720029374999996</v>
      </c>
      <c r="AA97" s="5">
        <f t="shared" ca="1" si="31"/>
        <v>-6.9339065834147373</v>
      </c>
      <c r="AB97" s="10">
        <f t="shared" ca="1" si="32"/>
        <v>-0.72316840295031848</v>
      </c>
      <c r="AC97" s="5">
        <f t="shared" ca="1" si="33"/>
        <v>-9.0892953443381188</v>
      </c>
      <c r="AD97" s="14">
        <f t="shared" si="34"/>
        <v>-9.3460000000000001</v>
      </c>
    </row>
    <row r="98" spans="1:30" x14ac:dyDescent="0.25">
      <c r="A98" s="3">
        <v>43044</v>
      </c>
      <c r="B98">
        <v>0</v>
      </c>
      <c r="C98" s="5">
        <v>0</v>
      </c>
      <c r="D98" s="5">
        <v>0</v>
      </c>
      <c r="E98" s="5">
        <v>0</v>
      </c>
      <c r="F98" s="5">
        <v>1</v>
      </c>
      <c r="G98" s="5">
        <v>55</v>
      </c>
      <c r="H98" s="5">
        <f t="shared" ref="H98:H129" si="40">N98/G98</f>
        <v>1.4</v>
      </c>
      <c r="I98" s="5">
        <f t="shared" si="23"/>
        <v>1.1000000000000001</v>
      </c>
      <c r="J98" s="4">
        <f t="shared" ca="1" si="35"/>
        <v>85.350088544296824</v>
      </c>
      <c r="K98" s="4">
        <f t="shared" ca="1" si="37"/>
        <v>68.490837383859144</v>
      </c>
      <c r="L98" s="4">
        <f t="shared" ca="1" si="38"/>
        <v>129.09711617607002</v>
      </c>
      <c r="M98" s="5">
        <f t="shared" si="24"/>
        <v>770</v>
      </c>
      <c r="N98" s="5">
        <v>77</v>
      </c>
      <c r="O98" s="5">
        <v>700</v>
      </c>
      <c r="P98" s="15">
        <f t="shared" ca="1" si="36"/>
        <v>94.156210306343951</v>
      </c>
      <c r="Q98" s="5">
        <f t="shared" ca="1" si="25"/>
        <v>4</v>
      </c>
      <c r="R98" s="15"/>
      <c r="S98" s="5"/>
      <c r="T98" s="5">
        <f t="shared" ca="1" si="26"/>
        <v>0</v>
      </c>
      <c r="U98" s="5">
        <f t="shared" si="39"/>
        <v>0</v>
      </c>
      <c r="V98" s="5">
        <f t="shared" si="27"/>
        <v>0</v>
      </c>
      <c r="W98" s="5">
        <f t="shared" si="21"/>
        <v>0</v>
      </c>
      <c r="X98" s="5">
        <f t="shared" si="28"/>
        <v>79</v>
      </c>
      <c r="Y98" s="5">
        <f t="shared" si="29"/>
        <v>8.7224295000000041</v>
      </c>
      <c r="Z98" s="5">
        <f t="shared" si="30"/>
        <v>19.720029374999996</v>
      </c>
      <c r="AA98" s="5">
        <f t="shared" ca="1" si="31"/>
        <v>-5.1670830960342169</v>
      </c>
      <c r="AB98" s="10">
        <f t="shared" ca="1" si="32"/>
        <v>1.5091881185122784</v>
      </c>
      <c r="AC98" s="5">
        <f t="shared" ca="1" si="33"/>
        <v>-4.2823535911341173</v>
      </c>
      <c r="AD98" s="14">
        <f t="shared" si="34"/>
        <v>-9.3460000000000001</v>
      </c>
    </row>
    <row r="99" spans="1:30" x14ac:dyDescent="0.25">
      <c r="A99" s="3">
        <v>43051</v>
      </c>
      <c r="B99">
        <v>0</v>
      </c>
      <c r="C99" s="5">
        <v>0</v>
      </c>
      <c r="D99" s="5">
        <v>0</v>
      </c>
      <c r="E99" s="5">
        <v>0</v>
      </c>
      <c r="F99" s="5">
        <v>1</v>
      </c>
      <c r="G99" s="5">
        <v>55</v>
      </c>
      <c r="H99" s="5">
        <f t="shared" si="40"/>
        <v>1.4</v>
      </c>
      <c r="I99" s="5">
        <f t="shared" si="23"/>
        <v>1.1000000000000001</v>
      </c>
      <c r="J99" s="4">
        <f t="shared" ca="1" si="35"/>
        <v>94.156210306343951</v>
      </c>
      <c r="K99" s="4">
        <f t="shared" ca="1" si="37"/>
        <v>85.350088544296824</v>
      </c>
      <c r="L99" s="4">
        <f t="shared" ca="1" si="38"/>
        <v>68.490837383859144</v>
      </c>
      <c r="M99" s="5">
        <f t="shared" si="24"/>
        <v>770</v>
      </c>
      <c r="N99" s="5">
        <v>77</v>
      </c>
      <c r="O99" s="5">
        <v>700</v>
      </c>
      <c r="P99" s="15">
        <f t="shared" ca="1" si="36"/>
        <v>105.61506627026739</v>
      </c>
      <c r="Q99" s="5">
        <f t="shared" ca="1" si="25"/>
        <v>6</v>
      </c>
      <c r="R99" s="15"/>
      <c r="S99" s="5"/>
      <c r="T99" s="5">
        <f t="shared" ca="1" si="26"/>
        <v>0</v>
      </c>
      <c r="U99" s="5">
        <f t="shared" si="39"/>
        <v>0</v>
      </c>
      <c r="V99" s="5">
        <f t="shared" si="27"/>
        <v>0</v>
      </c>
      <c r="W99" s="5">
        <f t="shared" si="21"/>
        <v>0</v>
      </c>
      <c r="X99" s="5">
        <f t="shared" si="28"/>
        <v>79</v>
      </c>
      <c r="Y99" s="5">
        <f t="shared" si="29"/>
        <v>8.7224295000000041</v>
      </c>
      <c r="Z99" s="5">
        <f t="shared" si="30"/>
        <v>19.720029374999996</v>
      </c>
      <c r="AA99" s="5">
        <f t="shared" ca="1" si="31"/>
        <v>-3.9987091654381786</v>
      </c>
      <c r="AB99" s="10">
        <f t="shared" ca="1" si="32"/>
        <v>0.88819867608150727</v>
      </c>
      <c r="AC99" s="5">
        <f t="shared" ca="1" si="33"/>
        <v>4.6291178846240806</v>
      </c>
      <c r="AD99" s="14">
        <f t="shared" si="34"/>
        <v>-9.3460000000000001</v>
      </c>
    </row>
    <row r="100" spans="1:30" x14ac:dyDescent="0.25">
      <c r="A100" s="3">
        <v>43058</v>
      </c>
      <c r="B100">
        <v>0</v>
      </c>
      <c r="C100" s="5">
        <v>0</v>
      </c>
      <c r="D100" s="5">
        <v>0</v>
      </c>
      <c r="E100" s="5">
        <v>0</v>
      </c>
      <c r="F100" s="5">
        <v>1</v>
      </c>
      <c r="G100" s="5">
        <v>55</v>
      </c>
      <c r="H100" s="5">
        <f t="shared" si="40"/>
        <v>1.4</v>
      </c>
      <c r="I100" s="5">
        <f t="shared" si="23"/>
        <v>1.1000000000000001</v>
      </c>
      <c r="J100" s="4">
        <f t="shared" ca="1" si="35"/>
        <v>105.61506627026739</v>
      </c>
      <c r="K100" s="4">
        <f t="shared" ca="1" si="37"/>
        <v>94.156210306343951</v>
      </c>
      <c r="L100" s="4">
        <f t="shared" ca="1" si="38"/>
        <v>85.350088544296824</v>
      </c>
      <c r="M100" s="5">
        <f t="shared" si="24"/>
        <v>770</v>
      </c>
      <c r="N100" s="5">
        <v>77</v>
      </c>
      <c r="O100" s="5">
        <v>700</v>
      </c>
      <c r="P100" s="15">
        <f t="shared" ca="1" si="36"/>
        <v>89.584314423583038</v>
      </c>
      <c r="Q100" s="5">
        <f t="shared" ca="1" si="25"/>
        <v>-9</v>
      </c>
      <c r="R100" s="15"/>
      <c r="S100" s="5"/>
      <c r="T100" s="5">
        <f t="shared" ca="1" si="26"/>
        <v>0</v>
      </c>
      <c r="U100" s="5">
        <f t="shared" si="39"/>
        <v>0</v>
      </c>
      <c r="V100" s="5">
        <f t="shared" si="27"/>
        <v>0</v>
      </c>
      <c r="W100" s="5">
        <f t="shared" si="21"/>
        <v>0</v>
      </c>
      <c r="X100" s="5">
        <f t="shared" si="28"/>
        <v>79</v>
      </c>
      <c r="Y100" s="5">
        <f t="shared" si="29"/>
        <v>8.7224295000000041</v>
      </c>
      <c r="Z100" s="5">
        <f t="shared" si="30"/>
        <v>19.720029374999996</v>
      </c>
      <c r="AA100" s="5">
        <f t="shared" ca="1" si="31"/>
        <v>-2.2261353081029323</v>
      </c>
      <c r="AB100" s="10">
        <f t="shared" ca="1" si="32"/>
        <v>0.56383618862870355</v>
      </c>
      <c r="AC100" s="5">
        <f t="shared" ca="1" si="33"/>
        <v>2.1501546680572732</v>
      </c>
      <c r="AD100" s="14">
        <f t="shared" si="34"/>
        <v>-9.3460000000000001</v>
      </c>
    </row>
    <row r="101" spans="1:30" x14ac:dyDescent="0.25">
      <c r="A101" s="3">
        <v>43065</v>
      </c>
      <c r="B101">
        <v>0</v>
      </c>
      <c r="C101" s="5">
        <v>0</v>
      </c>
      <c r="D101" s="5">
        <v>0</v>
      </c>
      <c r="E101" s="5">
        <v>0</v>
      </c>
      <c r="F101" s="5">
        <v>1</v>
      </c>
      <c r="G101" s="5">
        <v>55</v>
      </c>
      <c r="H101" s="5">
        <f t="shared" si="40"/>
        <v>1.4</v>
      </c>
      <c r="I101" s="5">
        <f t="shared" si="23"/>
        <v>1.1000000000000001</v>
      </c>
      <c r="J101" s="4">
        <f t="shared" ca="1" si="35"/>
        <v>89.584314423583038</v>
      </c>
      <c r="K101" s="4">
        <f t="shared" ca="1" si="37"/>
        <v>105.61506627026739</v>
      </c>
      <c r="L101" s="4">
        <f t="shared" ca="1" si="38"/>
        <v>94.156210306343951</v>
      </c>
      <c r="M101" s="5">
        <f t="shared" si="24"/>
        <v>770</v>
      </c>
      <c r="N101" s="5">
        <v>77</v>
      </c>
      <c r="O101" s="5">
        <v>700</v>
      </c>
      <c r="P101" s="15">
        <f t="shared" ca="1" si="36"/>
        <v>104.46721112315413</v>
      </c>
      <c r="Q101" s="5">
        <f t="shared" ca="1" si="25"/>
        <v>10</v>
      </c>
      <c r="R101" s="15"/>
      <c r="S101" s="5"/>
      <c r="T101" s="5">
        <f t="shared" ca="1" si="26"/>
        <v>0</v>
      </c>
      <c r="U101" s="5">
        <f t="shared" si="39"/>
        <v>0</v>
      </c>
      <c r="V101" s="5">
        <f t="shared" si="27"/>
        <v>0</v>
      </c>
      <c r="W101" s="5">
        <f t="shared" ref="W101:W135" si="41">95*E101</f>
        <v>0</v>
      </c>
      <c r="X101" s="5">
        <f t="shared" si="28"/>
        <v>79</v>
      </c>
      <c r="Y101" s="5">
        <f t="shared" si="29"/>
        <v>8.7224295000000041</v>
      </c>
      <c r="Z101" s="5">
        <f t="shared" si="30"/>
        <v>19.720029374999996</v>
      </c>
      <c r="AA101" s="5">
        <f t="shared" ca="1" si="31"/>
        <v>-4.6263248364314844</v>
      </c>
      <c r="AB101" s="10">
        <f t="shared" ca="1" si="32"/>
        <v>0.14176355276753846</v>
      </c>
      <c r="AC101" s="5">
        <f t="shared" ca="1" si="33"/>
        <v>0.85531353181806702</v>
      </c>
      <c r="AD101" s="14">
        <f t="shared" si="34"/>
        <v>-9.3460000000000001</v>
      </c>
    </row>
    <row r="102" spans="1:30" x14ac:dyDescent="0.25">
      <c r="A102" s="3">
        <v>43072</v>
      </c>
      <c r="B102">
        <v>0</v>
      </c>
      <c r="C102" s="5">
        <v>1</v>
      </c>
      <c r="D102" s="5">
        <v>0</v>
      </c>
      <c r="E102" s="5">
        <v>0</v>
      </c>
      <c r="F102" s="5">
        <v>0</v>
      </c>
      <c r="G102" s="5">
        <v>55</v>
      </c>
      <c r="H102" s="5">
        <f t="shared" si="40"/>
        <v>1.4</v>
      </c>
      <c r="I102" s="5">
        <f t="shared" si="23"/>
        <v>1.1000000000000001</v>
      </c>
      <c r="J102" s="4">
        <f t="shared" ca="1" si="35"/>
        <v>104.46721112315413</v>
      </c>
      <c r="K102" s="4">
        <f t="shared" ca="1" si="37"/>
        <v>89.584314423583038</v>
      </c>
      <c r="L102" s="4">
        <f t="shared" ca="1" si="38"/>
        <v>105.61506627026739</v>
      </c>
      <c r="M102" s="5">
        <f t="shared" si="24"/>
        <v>770</v>
      </c>
      <c r="N102" s="5">
        <v>77</v>
      </c>
      <c r="O102" s="5">
        <v>700</v>
      </c>
      <c r="P102" s="15">
        <f t="shared" ca="1" si="36"/>
        <v>0.95146726145310012</v>
      </c>
      <c r="Q102" s="5">
        <f t="shared" ca="1" si="25"/>
        <v>1</v>
      </c>
      <c r="R102" s="15"/>
      <c r="S102" s="5"/>
      <c r="T102" s="5">
        <f t="shared" ca="1" si="26"/>
        <v>0</v>
      </c>
      <c r="U102" s="5">
        <f t="shared" si="39"/>
        <v>7</v>
      </c>
      <c r="V102" s="5">
        <f t="shared" si="27"/>
        <v>0</v>
      </c>
      <c r="W102" s="5">
        <f t="shared" si="41"/>
        <v>0</v>
      </c>
      <c r="X102" s="5">
        <f t="shared" si="28"/>
        <v>0</v>
      </c>
      <c r="Y102" s="5">
        <f t="shared" si="29"/>
        <v>0.77287350000000044</v>
      </c>
      <c r="Z102" s="5">
        <f t="shared" si="30"/>
        <v>1.7473443749999995</v>
      </c>
      <c r="AA102" s="5">
        <f t="shared" ca="1" si="31"/>
        <v>-0.21412501267818515</v>
      </c>
      <c r="AB102" s="10">
        <f t="shared" ca="1" si="32"/>
        <v>6.4881693800030879E-2</v>
      </c>
      <c r="AC102" s="5">
        <f t="shared" ca="1" si="33"/>
        <v>-7.3507294668746365E-2</v>
      </c>
      <c r="AD102" s="14">
        <f t="shared" si="34"/>
        <v>-9.3460000000000001</v>
      </c>
    </row>
    <row r="103" spans="1:30" x14ac:dyDescent="0.25">
      <c r="A103" s="3">
        <v>43079</v>
      </c>
      <c r="B103">
        <v>0</v>
      </c>
      <c r="C103" s="5">
        <v>1</v>
      </c>
      <c r="D103" s="5">
        <v>0</v>
      </c>
      <c r="E103" s="5">
        <v>0</v>
      </c>
      <c r="F103" s="5">
        <v>0</v>
      </c>
      <c r="G103" s="5">
        <v>55</v>
      </c>
      <c r="H103" s="5">
        <f t="shared" si="40"/>
        <v>1.4</v>
      </c>
      <c r="I103" s="5">
        <f t="shared" si="23"/>
        <v>1.1000000000000001</v>
      </c>
      <c r="J103" s="4">
        <f t="shared" ca="1" si="35"/>
        <v>0.95146726145310012</v>
      </c>
      <c r="K103" s="4">
        <f t="shared" ca="1" si="37"/>
        <v>104.46721112315413</v>
      </c>
      <c r="L103" s="4">
        <f t="shared" ca="1" si="38"/>
        <v>89.584314423583038</v>
      </c>
      <c r="M103" s="5">
        <f t="shared" si="24"/>
        <v>770</v>
      </c>
      <c r="N103" s="5">
        <v>77</v>
      </c>
      <c r="O103" s="5">
        <v>700</v>
      </c>
      <c r="P103" s="15">
        <f t="shared" ca="1" si="36"/>
        <v>0</v>
      </c>
      <c r="Q103" s="5">
        <f t="shared" ca="1" si="25"/>
        <v>-10</v>
      </c>
      <c r="R103" s="15"/>
      <c r="S103" s="5"/>
      <c r="T103" s="5">
        <f t="shared" ca="1" si="26"/>
        <v>0</v>
      </c>
      <c r="U103" s="5">
        <f t="shared" si="39"/>
        <v>7</v>
      </c>
      <c r="V103" s="5">
        <f t="shared" si="27"/>
        <v>0</v>
      </c>
      <c r="W103" s="5">
        <f t="shared" si="41"/>
        <v>0</v>
      </c>
      <c r="X103" s="5">
        <f t="shared" si="28"/>
        <v>0</v>
      </c>
      <c r="Y103" s="5">
        <f t="shared" si="29"/>
        <v>0.77287350000000044</v>
      </c>
      <c r="Z103" s="5">
        <f t="shared" si="30"/>
        <v>1.7473443749999995</v>
      </c>
      <c r="AA103" s="5">
        <f t="shared" ca="1" si="31"/>
        <v>-0.69291615445964738</v>
      </c>
      <c r="AB103" s="10">
        <f t="shared" ca="1" si="32"/>
        <v>1.6307639696805744E-2</v>
      </c>
      <c r="AC103" s="5">
        <f t="shared" ca="1" si="33"/>
        <v>0.13535336345374244</v>
      </c>
      <c r="AD103" s="14">
        <f t="shared" si="34"/>
        <v>-9.3460000000000001</v>
      </c>
    </row>
    <row r="104" spans="1:30" x14ac:dyDescent="0.25">
      <c r="A104" s="3">
        <v>43086</v>
      </c>
      <c r="B104">
        <v>0</v>
      </c>
      <c r="C104" s="5">
        <v>1</v>
      </c>
      <c r="D104" s="5">
        <v>0</v>
      </c>
      <c r="E104" s="5">
        <v>0</v>
      </c>
      <c r="F104" s="5">
        <v>0</v>
      </c>
      <c r="G104" s="5">
        <v>55</v>
      </c>
      <c r="H104" s="5">
        <f t="shared" si="40"/>
        <v>1.4</v>
      </c>
      <c r="I104" s="5">
        <f t="shared" si="23"/>
        <v>1.1000000000000001</v>
      </c>
      <c r="J104" s="4">
        <f t="shared" ca="1" si="35"/>
        <v>0</v>
      </c>
      <c r="K104" s="4">
        <f t="shared" ca="1" si="37"/>
        <v>0.95146726145310012</v>
      </c>
      <c r="L104" s="4">
        <f t="shared" ca="1" si="38"/>
        <v>104.46721112315413</v>
      </c>
      <c r="M104" s="5">
        <f t="shared" si="24"/>
        <v>770</v>
      </c>
      <c r="N104" s="5">
        <v>77</v>
      </c>
      <c r="O104" s="5">
        <v>700</v>
      </c>
      <c r="P104" s="15">
        <f t="shared" ca="1" si="36"/>
        <v>0</v>
      </c>
      <c r="Q104" s="5">
        <f t="shared" ca="1" si="25"/>
        <v>0</v>
      </c>
      <c r="R104" s="15"/>
      <c r="S104" s="5"/>
      <c r="T104" s="5">
        <f t="shared" ca="1" si="26"/>
        <v>0</v>
      </c>
      <c r="U104" s="5">
        <f t="shared" si="39"/>
        <v>7</v>
      </c>
      <c r="V104" s="5">
        <f t="shared" si="27"/>
        <v>0</v>
      </c>
      <c r="W104" s="5">
        <f t="shared" si="41"/>
        <v>0</v>
      </c>
      <c r="X104" s="5">
        <f t="shared" si="28"/>
        <v>0</v>
      </c>
      <c r="Y104" s="5">
        <f t="shared" si="29"/>
        <v>0.77287350000000044</v>
      </c>
      <c r="Z104" s="5">
        <f t="shared" si="30"/>
        <v>1.7473443749999995</v>
      </c>
      <c r="AA104" s="5">
        <f t="shared" ca="1" si="31"/>
        <v>-0.68775000000000008</v>
      </c>
      <c r="AB104" s="10">
        <f t="shared" ca="1" si="32"/>
        <v>0.35415714872543241</v>
      </c>
      <c r="AC104" s="5">
        <f t="shared" ca="1" si="33"/>
        <v>-5.8552176920794397E-2</v>
      </c>
      <c r="AD104" s="14">
        <f t="shared" si="34"/>
        <v>-9.3460000000000001</v>
      </c>
    </row>
    <row r="105" spans="1:30" x14ac:dyDescent="0.25">
      <c r="A105" s="3">
        <v>43093</v>
      </c>
      <c r="B105">
        <v>0</v>
      </c>
      <c r="C105" s="5">
        <v>1</v>
      </c>
      <c r="D105" s="5">
        <v>0</v>
      </c>
      <c r="E105" s="5">
        <v>0</v>
      </c>
      <c r="F105" s="5">
        <v>0</v>
      </c>
      <c r="G105" s="5">
        <v>55</v>
      </c>
      <c r="H105" s="5">
        <f t="shared" si="40"/>
        <v>1.4</v>
      </c>
      <c r="I105" s="5">
        <f t="shared" si="23"/>
        <v>1.1000000000000001</v>
      </c>
      <c r="J105" s="4">
        <f t="shared" ca="1" si="35"/>
        <v>0</v>
      </c>
      <c r="K105" s="4">
        <f t="shared" ca="1" si="37"/>
        <v>0</v>
      </c>
      <c r="L105" s="4">
        <f t="shared" ca="1" si="38"/>
        <v>0.95146726145310012</v>
      </c>
      <c r="M105" s="5">
        <f t="shared" si="24"/>
        <v>770</v>
      </c>
      <c r="N105" s="5">
        <v>77</v>
      </c>
      <c r="O105" s="5">
        <v>700</v>
      </c>
      <c r="P105" s="15">
        <f t="shared" ca="1" si="36"/>
        <v>6.1338589459173427</v>
      </c>
      <c r="Q105" s="5">
        <f t="shared" ca="1" si="25"/>
        <v>5</v>
      </c>
      <c r="R105" s="15"/>
      <c r="S105" s="5"/>
      <c r="T105" s="5">
        <f t="shared" ca="1" si="26"/>
        <v>0</v>
      </c>
      <c r="U105" s="5">
        <f t="shared" si="39"/>
        <v>7</v>
      </c>
      <c r="V105" s="5">
        <f t="shared" si="27"/>
        <v>0</v>
      </c>
      <c r="W105" s="5">
        <f t="shared" si="41"/>
        <v>0</v>
      </c>
      <c r="X105" s="5">
        <f t="shared" si="28"/>
        <v>0</v>
      </c>
      <c r="Y105" s="5">
        <f t="shared" si="29"/>
        <v>0.77287350000000044</v>
      </c>
      <c r="Z105" s="5">
        <f t="shared" si="30"/>
        <v>1.7473443749999995</v>
      </c>
      <c r="AA105" s="5">
        <f t="shared" ca="1" si="31"/>
        <v>-0.68775000000000008</v>
      </c>
      <c r="AB105" s="10">
        <f t="shared" ca="1" si="32"/>
        <v>0.35726250000000004</v>
      </c>
      <c r="AC105" s="5">
        <f t="shared" ca="1" si="33"/>
        <v>1.2901285709173429</v>
      </c>
      <c r="AD105" s="14">
        <f t="shared" si="34"/>
        <v>-9.3460000000000001</v>
      </c>
    </row>
    <row r="106" spans="1:30" x14ac:dyDescent="0.25">
      <c r="A106" s="3">
        <v>43100</v>
      </c>
      <c r="B106">
        <v>0</v>
      </c>
      <c r="C106" s="5">
        <v>1</v>
      </c>
      <c r="D106" s="5">
        <v>0</v>
      </c>
      <c r="E106" s="5">
        <v>0</v>
      </c>
      <c r="F106" s="5">
        <v>0</v>
      </c>
      <c r="G106" s="5">
        <v>55</v>
      </c>
      <c r="H106" s="5">
        <f t="shared" si="40"/>
        <v>1.4</v>
      </c>
      <c r="I106" s="5">
        <f t="shared" si="23"/>
        <v>1.1000000000000001</v>
      </c>
      <c r="J106" s="4">
        <f t="shared" ca="1" si="35"/>
        <v>6.1338589459173427</v>
      </c>
      <c r="K106" s="4">
        <f t="shared" ca="1" si="37"/>
        <v>0</v>
      </c>
      <c r="L106" s="4">
        <f t="shared" ca="1" si="38"/>
        <v>0</v>
      </c>
      <c r="M106" s="5">
        <f t="shared" si="24"/>
        <v>770</v>
      </c>
      <c r="N106" s="5">
        <v>77</v>
      </c>
      <c r="O106" s="5">
        <v>700</v>
      </c>
      <c r="P106" s="15">
        <f t="shared" ca="1" si="36"/>
        <v>0</v>
      </c>
      <c r="Q106" s="5">
        <f t="shared" ca="1" si="25"/>
        <v>-6</v>
      </c>
      <c r="R106" s="15"/>
      <c r="S106" s="5"/>
      <c r="T106" s="5">
        <f t="shared" ca="1" si="26"/>
        <v>0</v>
      </c>
      <c r="U106" s="5">
        <f t="shared" si="39"/>
        <v>7</v>
      </c>
      <c r="V106" s="5">
        <f t="shared" si="27"/>
        <v>0</v>
      </c>
      <c r="W106" s="5">
        <f t="shared" si="41"/>
        <v>0</v>
      </c>
      <c r="X106" s="5">
        <f t="shared" si="28"/>
        <v>0</v>
      </c>
      <c r="Y106" s="5">
        <f t="shared" si="29"/>
        <v>0.77287350000000044</v>
      </c>
      <c r="Z106" s="5">
        <f t="shared" si="30"/>
        <v>1.7473443749999995</v>
      </c>
      <c r="AA106" s="5">
        <f t="shared" ca="1" si="31"/>
        <v>-0.71799523699418666</v>
      </c>
      <c r="AB106" s="10">
        <f t="shared" ca="1" si="32"/>
        <v>0.35726250000000004</v>
      </c>
      <c r="AC106" s="5">
        <f t="shared" ca="1" si="33"/>
        <v>1.3025249999999999</v>
      </c>
      <c r="AD106" s="14">
        <f t="shared" si="34"/>
        <v>-9.3460000000000001</v>
      </c>
    </row>
    <row r="107" spans="1:30" x14ac:dyDescent="0.25">
      <c r="A107" s="3">
        <v>43107</v>
      </c>
      <c r="B107">
        <v>0</v>
      </c>
      <c r="C107" s="5">
        <v>1</v>
      </c>
      <c r="D107" s="5">
        <v>0</v>
      </c>
      <c r="E107" s="5">
        <v>0</v>
      </c>
      <c r="F107" s="5">
        <v>0</v>
      </c>
      <c r="G107" s="5">
        <v>55</v>
      </c>
      <c r="H107" s="5">
        <f t="shared" si="40"/>
        <v>1.4</v>
      </c>
      <c r="I107" s="5">
        <f t="shared" si="23"/>
        <v>1.1000000000000001</v>
      </c>
      <c r="J107" s="4">
        <f t="shared" ca="1" si="35"/>
        <v>0</v>
      </c>
      <c r="K107" s="4">
        <f t="shared" ca="1" si="37"/>
        <v>6.1338589459173427</v>
      </c>
      <c r="L107" s="4">
        <f t="shared" ca="1" si="38"/>
        <v>0</v>
      </c>
      <c r="M107" s="5">
        <f t="shared" si="24"/>
        <v>770</v>
      </c>
      <c r="N107" s="5">
        <v>77</v>
      </c>
      <c r="O107" s="5">
        <v>700</v>
      </c>
      <c r="P107" s="15">
        <f t="shared" ca="1" si="36"/>
        <v>0</v>
      </c>
      <c r="Q107" s="5">
        <f t="shared" ca="1" si="25"/>
        <v>-9</v>
      </c>
      <c r="R107" s="15"/>
      <c r="S107" s="5"/>
      <c r="T107" s="5">
        <f t="shared" ca="1" si="26"/>
        <v>0</v>
      </c>
      <c r="U107" s="5">
        <f t="shared" si="39"/>
        <v>7</v>
      </c>
      <c r="V107" s="5">
        <f t="shared" si="27"/>
        <v>0</v>
      </c>
      <c r="W107" s="5">
        <f t="shared" si="41"/>
        <v>0</v>
      </c>
      <c r="X107" s="5">
        <f t="shared" si="28"/>
        <v>0</v>
      </c>
      <c r="Y107" s="5">
        <f t="shared" si="29"/>
        <v>0.77287350000000044</v>
      </c>
      <c r="Z107" s="5">
        <f t="shared" si="30"/>
        <v>1.7473443749999995</v>
      </c>
      <c r="AA107" s="5">
        <f t="shared" ca="1" si="31"/>
        <v>-0.68775000000000008</v>
      </c>
      <c r="AB107" s="10">
        <f t="shared" ca="1" si="32"/>
        <v>0.33724311786526229</v>
      </c>
      <c r="AC107" s="5">
        <f t="shared" ca="1" si="33"/>
        <v>1.3025249999999999</v>
      </c>
      <c r="AD107" s="14">
        <f t="shared" si="34"/>
        <v>-9.3460000000000001</v>
      </c>
    </row>
    <row r="108" spans="1:30" x14ac:dyDescent="0.25">
      <c r="A108" s="3">
        <v>43114</v>
      </c>
      <c r="B108">
        <v>0</v>
      </c>
      <c r="C108" s="5">
        <v>1</v>
      </c>
      <c r="D108" s="5">
        <v>0</v>
      </c>
      <c r="E108" s="5">
        <v>0</v>
      </c>
      <c r="F108" s="5">
        <v>0</v>
      </c>
      <c r="G108" s="5">
        <v>55</v>
      </c>
      <c r="H108" s="5">
        <f t="shared" si="40"/>
        <v>1.4</v>
      </c>
      <c r="I108" s="5">
        <f t="shared" si="23"/>
        <v>1.1000000000000001</v>
      </c>
      <c r="J108" s="4">
        <f t="shared" ca="1" si="35"/>
        <v>0</v>
      </c>
      <c r="K108" s="4">
        <f t="shared" ca="1" si="37"/>
        <v>0</v>
      </c>
      <c r="L108" s="4">
        <f t="shared" ca="1" si="38"/>
        <v>6.1338589459173427</v>
      </c>
      <c r="M108" s="5">
        <f t="shared" si="24"/>
        <v>770</v>
      </c>
      <c r="N108" s="5">
        <v>77</v>
      </c>
      <c r="O108" s="5">
        <v>700</v>
      </c>
      <c r="P108" s="15">
        <f t="shared" ca="1" si="36"/>
        <v>0</v>
      </c>
      <c r="Q108" s="5">
        <f t="shared" ca="1" si="25"/>
        <v>-3</v>
      </c>
      <c r="R108" s="15"/>
      <c r="S108" s="5"/>
      <c r="T108" s="5">
        <f t="shared" ca="1" si="26"/>
        <v>0</v>
      </c>
      <c r="U108" s="5">
        <f t="shared" si="39"/>
        <v>7</v>
      </c>
      <c r="V108" s="5">
        <f t="shared" si="27"/>
        <v>0</v>
      </c>
      <c r="W108" s="5">
        <f t="shared" si="41"/>
        <v>0</v>
      </c>
      <c r="X108" s="5">
        <f t="shared" si="28"/>
        <v>0</v>
      </c>
      <c r="Y108" s="5">
        <f t="shared" si="29"/>
        <v>0.77287350000000044</v>
      </c>
      <c r="Z108" s="5">
        <f t="shared" si="30"/>
        <v>1.7473443749999995</v>
      </c>
      <c r="AA108" s="5">
        <f t="shared" ca="1" si="31"/>
        <v>-0.68775000000000008</v>
      </c>
      <c r="AB108" s="10">
        <f t="shared" ca="1" si="32"/>
        <v>0.35726250000000004</v>
      </c>
      <c r="AC108" s="5">
        <f t="shared" ca="1" si="33"/>
        <v>1.2226084852583794</v>
      </c>
      <c r="AD108" s="14">
        <f t="shared" si="34"/>
        <v>-9.3460000000000001</v>
      </c>
    </row>
    <row r="109" spans="1:30" x14ac:dyDescent="0.25">
      <c r="A109" s="3">
        <v>43121</v>
      </c>
      <c r="B109">
        <v>0</v>
      </c>
      <c r="C109" s="5">
        <v>1</v>
      </c>
      <c r="D109" s="5">
        <v>0</v>
      </c>
      <c r="E109" s="5">
        <v>0</v>
      </c>
      <c r="F109" s="5">
        <v>0</v>
      </c>
      <c r="G109" s="5">
        <v>55</v>
      </c>
      <c r="H109" s="5">
        <f t="shared" si="40"/>
        <v>1.4</v>
      </c>
      <c r="I109" s="5">
        <f t="shared" si="23"/>
        <v>1.1000000000000001</v>
      </c>
      <c r="J109" s="4">
        <f t="shared" ca="1" si="35"/>
        <v>0</v>
      </c>
      <c r="K109" s="4">
        <f t="shared" ca="1" si="37"/>
        <v>0</v>
      </c>
      <c r="L109" s="4">
        <f t="shared" ca="1" si="38"/>
        <v>0</v>
      </c>
      <c r="M109" s="5">
        <f t="shared" si="24"/>
        <v>770</v>
      </c>
      <c r="N109" s="5">
        <v>77</v>
      </c>
      <c r="O109" s="5">
        <v>700</v>
      </c>
      <c r="P109" s="15">
        <f t="shared" ca="1" si="36"/>
        <v>0</v>
      </c>
      <c r="Q109" s="5">
        <f t="shared" ca="1" si="25"/>
        <v>-9</v>
      </c>
      <c r="R109" s="15"/>
      <c r="S109" s="5"/>
      <c r="T109" s="5">
        <f t="shared" ca="1" si="26"/>
        <v>0</v>
      </c>
      <c r="U109" s="5">
        <f t="shared" si="39"/>
        <v>7</v>
      </c>
      <c r="V109" s="5">
        <f t="shared" si="27"/>
        <v>0</v>
      </c>
      <c r="W109" s="5">
        <f t="shared" si="41"/>
        <v>0</v>
      </c>
      <c r="X109" s="5">
        <f t="shared" si="28"/>
        <v>0</v>
      </c>
      <c r="Y109" s="5">
        <f t="shared" si="29"/>
        <v>0.77287350000000044</v>
      </c>
      <c r="Z109" s="5">
        <f t="shared" si="30"/>
        <v>1.7473443749999995</v>
      </c>
      <c r="AA109" s="5">
        <f t="shared" ca="1" si="31"/>
        <v>-0.68775000000000008</v>
      </c>
      <c r="AB109" s="10">
        <f t="shared" ca="1" si="32"/>
        <v>0.35726250000000004</v>
      </c>
      <c r="AC109" s="5">
        <f t="shared" ca="1" si="33"/>
        <v>1.3025249999999999</v>
      </c>
      <c r="AD109" s="14">
        <f t="shared" si="34"/>
        <v>-9.3460000000000001</v>
      </c>
    </row>
    <row r="110" spans="1:30" x14ac:dyDescent="0.25">
      <c r="A110" s="3">
        <v>43128</v>
      </c>
      <c r="B110">
        <v>0</v>
      </c>
      <c r="C110" s="5">
        <v>1</v>
      </c>
      <c r="D110" s="5">
        <v>0</v>
      </c>
      <c r="E110" s="5">
        <v>0</v>
      </c>
      <c r="F110" s="5">
        <v>0</v>
      </c>
      <c r="G110" s="5">
        <v>55</v>
      </c>
      <c r="H110" s="5">
        <f t="shared" si="40"/>
        <v>1.4</v>
      </c>
      <c r="I110" s="5">
        <f t="shared" si="23"/>
        <v>1.1000000000000001</v>
      </c>
      <c r="J110" s="4">
        <f t="shared" ca="1" si="35"/>
        <v>0</v>
      </c>
      <c r="K110" s="4">
        <f t="shared" ca="1" si="37"/>
        <v>0</v>
      </c>
      <c r="L110" s="4">
        <f t="shared" ca="1" si="38"/>
        <v>0</v>
      </c>
      <c r="M110" s="5">
        <f t="shared" si="24"/>
        <v>770</v>
      </c>
      <c r="N110" s="5">
        <v>77</v>
      </c>
      <c r="O110" s="5">
        <v>700</v>
      </c>
      <c r="P110" s="15">
        <f t="shared" ca="1" si="36"/>
        <v>11.146255374999999</v>
      </c>
      <c r="Q110" s="5">
        <f t="shared" ca="1" si="25"/>
        <v>10</v>
      </c>
      <c r="R110" s="15"/>
      <c r="S110" s="5"/>
      <c r="T110" s="5">
        <f t="shared" ca="1" si="26"/>
        <v>0</v>
      </c>
      <c r="U110" s="5">
        <f t="shared" si="39"/>
        <v>7</v>
      </c>
      <c r="V110" s="5">
        <f t="shared" si="27"/>
        <v>0</v>
      </c>
      <c r="W110" s="5">
        <f t="shared" si="41"/>
        <v>0</v>
      </c>
      <c r="X110" s="5">
        <f t="shared" si="28"/>
        <v>0</v>
      </c>
      <c r="Y110" s="5">
        <f t="shared" si="29"/>
        <v>0.77287350000000044</v>
      </c>
      <c r="Z110" s="5">
        <f t="shared" si="30"/>
        <v>1.7473443749999995</v>
      </c>
      <c r="AA110" s="5">
        <f t="shared" ca="1" si="31"/>
        <v>-0.68775000000000008</v>
      </c>
      <c r="AB110" s="10">
        <f t="shared" ca="1" si="32"/>
        <v>0.35726250000000004</v>
      </c>
      <c r="AC110" s="5">
        <f t="shared" ca="1" si="33"/>
        <v>1.3025249999999999</v>
      </c>
      <c r="AD110" s="14">
        <f t="shared" si="34"/>
        <v>-9.3460000000000001</v>
      </c>
    </row>
    <row r="111" spans="1:30" x14ac:dyDescent="0.25">
      <c r="A111" s="3">
        <v>43135</v>
      </c>
      <c r="B111">
        <v>0</v>
      </c>
      <c r="C111" s="5">
        <v>1</v>
      </c>
      <c r="D111" s="5">
        <v>0</v>
      </c>
      <c r="E111" s="5">
        <v>0</v>
      </c>
      <c r="F111" s="5">
        <v>0</v>
      </c>
      <c r="G111" s="5">
        <v>55</v>
      </c>
      <c r="H111" s="5">
        <f t="shared" si="40"/>
        <v>1.4</v>
      </c>
      <c r="I111" s="5">
        <f t="shared" si="23"/>
        <v>1.1846153846153846</v>
      </c>
      <c r="J111" s="4">
        <f t="shared" ca="1" si="35"/>
        <v>11.146255374999999</v>
      </c>
      <c r="K111" s="4">
        <f t="shared" ca="1" si="37"/>
        <v>0</v>
      </c>
      <c r="L111" s="4">
        <f t="shared" ca="1" si="38"/>
        <v>0</v>
      </c>
      <c r="M111" s="5">
        <f t="shared" si="24"/>
        <v>770</v>
      </c>
      <c r="N111" s="5">
        <v>77</v>
      </c>
      <c r="O111" s="5">
        <v>650</v>
      </c>
      <c r="P111" s="15">
        <f t="shared" ca="1" si="36"/>
        <v>7.930820552766825</v>
      </c>
      <c r="Q111" s="5">
        <f t="shared" ca="1" si="25"/>
        <v>7</v>
      </c>
      <c r="R111" s="15"/>
      <c r="S111" s="5"/>
      <c r="T111" s="5">
        <f t="shared" ca="1" si="26"/>
        <v>0</v>
      </c>
      <c r="U111" s="5">
        <f t="shared" si="39"/>
        <v>7</v>
      </c>
      <c r="V111" s="5">
        <f t="shared" si="27"/>
        <v>0</v>
      </c>
      <c r="W111" s="5">
        <f t="shared" si="41"/>
        <v>0</v>
      </c>
      <c r="X111" s="5">
        <f t="shared" si="28"/>
        <v>0</v>
      </c>
      <c r="Y111" s="5">
        <f t="shared" si="29"/>
        <v>0.77287350000000044</v>
      </c>
      <c r="Z111" s="5">
        <f t="shared" si="30"/>
        <v>1.5814928106508888</v>
      </c>
      <c r="AA111" s="5">
        <f t="shared" ca="1" si="31"/>
        <v>-0.73733325788406479</v>
      </c>
      <c r="AB111" s="10">
        <f t="shared" ca="1" si="32"/>
        <v>0.35726250000000004</v>
      </c>
      <c r="AC111" s="5">
        <f t="shared" ca="1" si="33"/>
        <v>1.3025249999999999</v>
      </c>
      <c r="AD111" s="14">
        <f t="shared" si="34"/>
        <v>-9.3460000000000001</v>
      </c>
    </row>
    <row r="112" spans="1:30" x14ac:dyDescent="0.25">
      <c r="A112" s="3">
        <v>43142</v>
      </c>
      <c r="B112">
        <v>0</v>
      </c>
      <c r="C112" s="5">
        <v>1</v>
      </c>
      <c r="D112" s="5">
        <v>0</v>
      </c>
      <c r="E112" s="5">
        <v>0</v>
      </c>
      <c r="F112" s="5">
        <v>0</v>
      </c>
      <c r="G112" s="5">
        <v>55</v>
      </c>
      <c r="H112" s="5">
        <f t="shared" si="40"/>
        <v>1.4</v>
      </c>
      <c r="I112" s="5">
        <f t="shared" si="23"/>
        <v>1.1846153846153846</v>
      </c>
      <c r="J112" s="4">
        <f t="shared" ca="1" si="35"/>
        <v>7.930820552766825</v>
      </c>
      <c r="K112" s="4">
        <f t="shared" ca="1" si="37"/>
        <v>11.146255374999999</v>
      </c>
      <c r="L112" s="4">
        <f t="shared" ca="1" si="38"/>
        <v>0</v>
      </c>
      <c r="M112" s="5">
        <f t="shared" si="24"/>
        <v>770</v>
      </c>
      <c r="N112" s="5">
        <v>77</v>
      </c>
      <c r="O112" s="5">
        <v>650</v>
      </c>
      <c r="P112" s="15">
        <f t="shared" ca="1" si="36"/>
        <v>0</v>
      </c>
      <c r="Q112" s="5">
        <f t="shared" ca="1" si="25"/>
        <v>-8</v>
      </c>
      <c r="R112" s="15"/>
      <c r="S112" s="5"/>
      <c r="T112" s="5">
        <f t="shared" ca="1" si="26"/>
        <v>0</v>
      </c>
      <c r="U112" s="5">
        <f t="shared" si="39"/>
        <v>7</v>
      </c>
      <c r="V112" s="5">
        <f t="shared" si="27"/>
        <v>0</v>
      </c>
      <c r="W112" s="5">
        <f t="shared" si="41"/>
        <v>0</v>
      </c>
      <c r="X112" s="5">
        <f t="shared" si="28"/>
        <v>0</v>
      </c>
      <c r="Y112" s="5">
        <f t="shared" si="29"/>
        <v>0.77287350000000044</v>
      </c>
      <c r="Z112" s="5">
        <f t="shared" si="30"/>
        <v>1.5814928106508888</v>
      </c>
      <c r="AA112" s="5">
        <f t="shared" ca="1" si="31"/>
        <v>-0.72548411869284568</v>
      </c>
      <c r="AB112" s="10">
        <f t="shared" ca="1" si="32"/>
        <v>0.32088390901984376</v>
      </c>
      <c r="AC112" s="5">
        <f t="shared" ca="1" si="33"/>
        <v>1.3025249999999999</v>
      </c>
      <c r="AD112" s="14">
        <f t="shared" si="34"/>
        <v>-9.3460000000000001</v>
      </c>
    </row>
    <row r="113" spans="1:30" x14ac:dyDescent="0.25">
      <c r="A113" s="3">
        <v>43149</v>
      </c>
      <c r="B113">
        <v>0</v>
      </c>
      <c r="C113" s="5">
        <v>1</v>
      </c>
      <c r="D113" s="5">
        <v>0</v>
      </c>
      <c r="E113" s="5">
        <v>0</v>
      </c>
      <c r="F113" s="5">
        <v>0</v>
      </c>
      <c r="G113" s="5">
        <v>55</v>
      </c>
      <c r="H113" s="5">
        <f t="shared" si="40"/>
        <v>1.4</v>
      </c>
      <c r="I113" s="5">
        <f t="shared" si="23"/>
        <v>1.1846153846153846</v>
      </c>
      <c r="J113" s="4">
        <f t="shared" ca="1" si="35"/>
        <v>0</v>
      </c>
      <c r="K113" s="4">
        <f t="shared" ca="1" si="37"/>
        <v>7.930820552766825</v>
      </c>
      <c r="L113" s="4">
        <f t="shared" ca="1" si="38"/>
        <v>11.146255374999999</v>
      </c>
      <c r="M113" s="5">
        <f t="shared" si="24"/>
        <v>770</v>
      </c>
      <c r="N113" s="5">
        <v>77</v>
      </c>
      <c r="O113" s="5">
        <v>650</v>
      </c>
      <c r="P113" s="15">
        <f t="shared" ca="1" si="36"/>
        <v>0</v>
      </c>
      <c r="Q113" s="5">
        <f t="shared" ca="1" si="25"/>
        <v>-10</v>
      </c>
      <c r="R113" s="15"/>
      <c r="S113" s="5"/>
      <c r="T113" s="5">
        <f t="shared" ca="1" si="26"/>
        <v>0</v>
      </c>
      <c r="U113" s="5">
        <f t="shared" si="39"/>
        <v>7</v>
      </c>
      <c r="V113" s="5">
        <f t="shared" si="27"/>
        <v>0</v>
      </c>
      <c r="W113" s="5">
        <f t="shared" si="41"/>
        <v>0</v>
      </c>
      <c r="X113" s="5">
        <f t="shared" si="28"/>
        <v>0</v>
      </c>
      <c r="Y113" s="5">
        <f t="shared" si="29"/>
        <v>0.77287350000000044</v>
      </c>
      <c r="Z113" s="5">
        <f t="shared" si="30"/>
        <v>1.5814928106508888</v>
      </c>
      <c r="AA113" s="5">
        <f t="shared" ca="1" si="31"/>
        <v>-0.68775000000000008</v>
      </c>
      <c r="AB113" s="10">
        <f t="shared" ca="1" si="32"/>
        <v>0.33137828442090733</v>
      </c>
      <c r="AC113" s="5">
        <f t="shared" ca="1" si="33"/>
        <v>1.1573032252829685</v>
      </c>
      <c r="AD113" s="14">
        <f t="shared" si="34"/>
        <v>-9.3460000000000001</v>
      </c>
    </row>
    <row r="114" spans="1:30" x14ac:dyDescent="0.25">
      <c r="A114" s="3">
        <v>43156</v>
      </c>
      <c r="B114">
        <v>0</v>
      </c>
      <c r="C114" s="5">
        <v>1</v>
      </c>
      <c r="D114" s="5">
        <v>0</v>
      </c>
      <c r="E114" s="5">
        <v>0</v>
      </c>
      <c r="F114" s="5">
        <v>0</v>
      </c>
      <c r="G114" s="5">
        <v>55</v>
      </c>
      <c r="H114" s="5">
        <f t="shared" si="40"/>
        <v>1.4</v>
      </c>
      <c r="I114" s="5">
        <f t="shared" si="23"/>
        <v>1.1846153846153846</v>
      </c>
      <c r="J114" s="4">
        <f t="shared" ca="1" si="35"/>
        <v>0</v>
      </c>
      <c r="K114" s="4">
        <f t="shared" ca="1" si="37"/>
        <v>0</v>
      </c>
      <c r="L114" s="4">
        <f t="shared" ca="1" si="38"/>
        <v>7.930820552766825</v>
      </c>
      <c r="M114" s="5">
        <f t="shared" si="24"/>
        <v>770</v>
      </c>
      <c r="N114" s="5">
        <v>77</v>
      </c>
      <c r="O114" s="5">
        <v>650</v>
      </c>
      <c r="P114" s="15">
        <f t="shared" ca="1" si="36"/>
        <v>3.8770751323740278</v>
      </c>
      <c r="Q114" s="5">
        <f t="shared" ca="1" si="25"/>
        <v>3</v>
      </c>
      <c r="R114" s="15"/>
      <c r="S114" s="5"/>
      <c r="T114" s="5">
        <f t="shared" ca="1" si="26"/>
        <v>0</v>
      </c>
      <c r="U114" s="5">
        <f t="shared" si="39"/>
        <v>7</v>
      </c>
      <c r="V114" s="5">
        <f t="shared" si="27"/>
        <v>0</v>
      </c>
      <c r="W114" s="5">
        <f t="shared" si="41"/>
        <v>0</v>
      </c>
      <c r="X114" s="5">
        <f t="shared" si="28"/>
        <v>0</v>
      </c>
      <c r="Y114" s="5">
        <f t="shared" si="29"/>
        <v>0.77287350000000044</v>
      </c>
      <c r="Z114" s="5">
        <f t="shared" si="30"/>
        <v>1.5814928106508888</v>
      </c>
      <c r="AA114" s="5">
        <f t="shared" ca="1" si="31"/>
        <v>-0.68775000000000008</v>
      </c>
      <c r="AB114" s="10">
        <f t="shared" ca="1" si="32"/>
        <v>0.35726250000000004</v>
      </c>
      <c r="AC114" s="5">
        <f t="shared" ca="1" si="33"/>
        <v>1.1991963217231392</v>
      </c>
      <c r="AD114" s="14">
        <f t="shared" si="34"/>
        <v>-9.3460000000000001</v>
      </c>
    </row>
    <row r="115" spans="1:30" x14ac:dyDescent="0.25">
      <c r="A115" s="3">
        <v>43163</v>
      </c>
      <c r="B115">
        <v>0</v>
      </c>
      <c r="C115" s="5">
        <v>0</v>
      </c>
      <c r="D115" s="5">
        <v>1</v>
      </c>
      <c r="E115" s="5">
        <v>0</v>
      </c>
      <c r="F115" s="5">
        <v>0</v>
      </c>
      <c r="G115" s="5">
        <v>55</v>
      </c>
      <c r="H115" s="5">
        <f t="shared" si="40"/>
        <v>1.4</v>
      </c>
      <c r="I115" s="5">
        <f t="shared" si="23"/>
        <v>1.1846153846153846</v>
      </c>
      <c r="J115" s="4">
        <f t="shared" ca="1" si="35"/>
        <v>3.8770751323740278</v>
      </c>
      <c r="K115" s="4">
        <f t="shared" ca="1" si="37"/>
        <v>0</v>
      </c>
      <c r="L115" s="4">
        <f t="shared" ca="1" si="38"/>
        <v>0</v>
      </c>
      <c r="M115" s="5">
        <f t="shared" si="24"/>
        <v>770</v>
      </c>
      <c r="N115" s="5">
        <v>77</v>
      </c>
      <c r="O115" s="5">
        <v>650</v>
      </c>
      <c r="P115" s="15">
        <f t="shared" ca="1" si="36"/>
        <v>68.160856119723746</v>
      </c>
      <c r="Q115" s="5">
        <f t="shared" ca="1" si="25"/>
        <v>-2</v>
      </c>
      <c r="R115" s="15"/>
      <c r="S115" s="5"/>
      <c r="T115" s="5">
        <f t="shared" ca="1" si="26"/>
        <v>0</v>
      </c>
      <c r="U115" s="5">
        <f t="shared" si="39"/>
        <v>0</v>
      </c>
      <c r="V115" s="5">
        <f t="shared" si="27"/>
        <v>54</v>
      </c>
      <c r="W115" s="5">
        <f t="shared" si="41"/>
        <v>0</v>
      </c>
      <c r="X115" s="5">
        <f t="shared" si="28"/>
        <v>0</v>
      </c>
      <c r="Y115" s="5">
        <f t="shared" si="29"/>
        <v>5.9621670000000027</v>
      </c>
      <c r="Z115" s="5">
        <f t="shared" si="30"/>
        <v>12.200087396449712</v>
      </c>
      <c r="AA115" s="5">
        <f t="shared" ca="1" si="31"/>
        <v>-5.4594732767259524</v>
      </c>
      <c r="AB115" s="10">
        <f t="shared" ca="1" si="32"/>
        <v>2.7560250000000002</v>
      </c>
      <c r="AC115" s="5">
        <f t="shared" ca="1" si="33"/>
        <v>10.04805</v>
      </c>
      <c r="AD115" s="14">
        <f t="shared" si="34"/>
        <v>-9.3460000000000001</v>
      </c>
    </row>
    <row r="116" spans="1:30" x14ac:dyDescent="0.25">
      <c r="A116" s="3">
        <v>43170</v>
      </c>
      <c r="B116">
        <v>0</v>
      </c>
      <c r="C116" s="5">
        <v>0</v>
      </c>
      <c r="D116" s="5">
        <v>1</v>
      </c>
      <c r="E116" s="5">
        <v>0</v>
      </c>
      <c r="F116" s="5">
        <v>0</v>
      </c>
      <c r="G116" s="5">
        <v>55</v>
      </c>
      <c r="H116" s="5">
        <f t="shared" si="40"/>
        <v>1.4</v>
      </c>
      <c r="I116" s="5">
        <f t="shared" si="23"/>
        <v>1.1846153846153846</v>
      </c>
      <c r="J116" s="4">
        <f t="shared" ca="1" si="35"/>
        <v>68.160856119723746</v>
      </c>
      <c r="K116" s="4">
        <f t="shared" ca="1" si="37"/>
        <v>3.8770751323740278</v>
      </c>
      <c r="L116" s="4">
        <f t="shared" ca="1" si="38"/>
        <v>0</v>
      </c>
      <c r="M116" s="5">
        <f t="shared" si="24"/>
        <v>770</v>
      </c>
      <c r="N116" s="5">
        <v>77</v>
      </c>
      <c r="O116" s="5">
        <v>650</v>
      </c>
      <c r="P116" s="15">
        <f t="shared" ca="1" si="36"/>
        <v>73.763655535952992</v>
      </c>
      <c r="Q116" s="5">
        <f t="shared" ca="1" si="25"/>
        <v>3</v>
      </c>
      <c r="R116" s="15"/>
      <c r="S116" s="5"/>
      <c r="T116" s="5">
        <f t="shared" ca="1" si="26"/>
        <v>0</v>
      </c>
      <c r="U116" s="5">
        <f t="shared" si="39"/>
        <v>0</v>
      </c>
      <c r="V116" s="5">
        <f t="shared" si="27"/>
        <v>54</v>
      </c>
      <c r="W116" s="5">
        <f t="shared" si="41"/>
        <v>0</v>
      </c>
      <c r="X116" s="5">
        <f t="shared" si="28"/>
        <v>0</v>
      </c>
      <c r="Y116" s="5">
        <f t="shared" si="29"/>
        <v>5.9621670000000027</v>
      </c>
      <c r="Z116" s="5">
        <f t="shared" si="30"/>
        <v>12.200087396449712</v>
      </c>
      <c r="AA116" s="5">
        <f t="shared" ca="1" si="31"/>
        <v>-4.759058801351375</v>
      </c>
      <c r="AB116" s="10">
        <f t="shared" ca="1" si="32"/>
        <v>2.6584099408546531</v>
      </c>
      <c r="AC116" s="5">
        <f t="shared" ca="1" si="33"/>
        <v>10.04805</v>
      </c>
      <c r="AD116" s="14">
        <f t="shared" si="34"/>
        <v>-9.3460000000000001</v>
      </c>
    </row>
    <row r="117" spans="1:30" x14ac:dyDescent="0.25">
      <c r="A117" s="3">
        <v>43177</v>
      </c>
      <c r="B117">
        <v>0</v>
      </c>
      <c r="C117" s="5">
        <v>0</v>
      </c>
      <c r="D117" s="5">
        <v>1</v>
      </c>
      <c r="E117" s="5">
        <v>0</v>
      </c>
      <c r="F117" s="5">
        <v>0</v>
      </c>
      <c r="G117" s="5">
        <v>55</v>
      </c>
      <c r="H117" s="5">
        <f t="shared" si="40"/>
        <v>1.4</v>
      </c>
      <c r="I117" s="5">
        <f t="shared" si="23"/>
        <v>1.1846153846153846</v>
      </c>
      <c r="J117" s="4">
        <f t="shared" ca="1" si="35"/>
        <v>73.763655535952992</v>
      </c>
      <c r="K117" s="4">
        <f t="shared" ca="1" si="37"/>
        <v>68.160856119723746</v>
      </c>
      <c r="L117" s="4">
        <f t="shared" ca="1" si="38"/>
        <v>3.8770751323740278</v>
      </c>
      <c r="M117" s="5">
        <f t="shared" si="24"/>
        <v>770</v>
      </c>
      <c r="N117" s="5">
        <v>77</v>
      </c>
      <c r="O117" s="5">
        <v>650</v>
      </c>
      <c r="P117" s="15">
        <f t="shared" ca="1" si="36"/>
        <v>78.107255396148048</v>
      </c>
      <c r="Q117" s="5">
        <f t="shared" ca="1" si="25"/>
        <v>9</v>
      </c>
      <c r="R117" s="15"/>
      <c r="S117" s="5"/>
      <c r="T117" s="5">
        <f t="shared" ca="1" si="26"/>
        <v>0</v>
      </c>
      <c r="U117" s="5">
        <f t="shared" si="39"/>
        <v>0</v>
      </c>
      <c r="V117" s="5">
        <f t="shared" si="27"/>
        <v>54</v>
      </c>
      <c r="W117" s="5">
        <f t="shared" si="41"/>
        <v>0</v>
      </c>
      <c r="X117" s="5">
        <f t="shared" si="28"/>
        <v>0</v>
      </c>
      <c r="Y117" s="5">
        <f t="shared" si="29"/>
        <v>5.9621670000000027</v>
      </c>
      <c r="Z117" s="5">
        <f t="shared" si="30"/>
        <v>12.200087396449712</v>
      </c>
      <c r="AA117" s="5">
        <f t="shared" ca="1" si="31"/>
        <v>-4.407278916480232</v>
      </c>
      <c r="AB117" s="10">
        <f t="shared" ca="1" si="32"/>
        <v>1.0399050450456555</v>
      </c>
      <c r="AC117" s="5">
        <f t="shared" ca="1" si="33"/>
        <v>9.6583748711329171</v>
      </c>
      <c r="AD117" s="14">
        <f t="shared" si="34"/>
        <v>-9.3460000000000001</v>
      </c>
    </row>
    <row r="118" spans="1:30" x14ac:dyDescent="0.25">
      <c r="A118" s="3">
        <v>43184</v>
      </c>
      <c r="B118">
        <v>0</v>
      </c>
      <c r="C118" s="5">
        <v>0</v>
      </c>
      <c r="D118" s="5">
        <v>1</v>
      </c>
      <c r="E118" s="5">
        <v>0</v>
      </c>
      <c r="F118" s="5">
        <v>0</v>
      </c>
      <c r="G118" s="5">
        <v>55</v>
      </c>
      <c r="H118" s="5">
        <f t="shared" si="40"/>
        <v>1.4</v>
      </c>
      <c r="I118" s="5">
        <f t="shared" si="23"/>
        <v>1.1846153846153846</v>
      </c>
      <c r="J118" s="4">
        <f t="shared" ca="1" si="35"/>
        <v>78.107255396148048</v>
      </c>
      <c r="K118" s="4">
        <f t="shared" ca="1" si="37"/>
        <v>73.763655535952992</v>
      </c>
      <c r="L118" s="4">
        <f t="shared" ca="1" si="38"/>
        <v>68.160856119723746</v>
      </c>
      <c r="M118" s="5">
        <f t="shared" si="24"/>
        <v>770</v>
      </c>
      <c r="N118" s="5">
        <v>77</v>
      </c>
      <c r="O118" s="5">
        <v>650</v>
      </c>
      <c r="P118" s="15">
        <f t="shared" ca="1" si="36"/>
        <v>60.809986371327611</v>
      </c>
      <c r="Q118" s="5">
        <f t="shared" ca="1" si="25"/>
        <v>-2</v>
      </c>
      <c r="R118" s="15"/>
      <c r="S118" s="5"/>
      <c r="T118" s="5">
        <f t="shared" ca="1" si="26"/>
        <v>0</v>
      </c>
      <c r="U118" s="5">
        <f t="shared" si="39"/>
        <v>0</v>
      </c>
      <c r="V118" s="5">
        <f t="shared" si="27"/>
        <v>54</v>
      </c>
      <c r="W118" s="5">
        <f t="shared" si="41"/>
        <v>0</v>
      </c>
      <c r="X118" s="5">
        <f t="shared" si="28"/>
        <v>0</v>
      </c>
      <c r="Y118" s="5">
        <f t="shared" si="29"/>
        <v>5.9621670000000027</v>
      </c>
      <c r="Z118" s="5">
        <f t="shared" si="30"/>
        <v>12.200087396449712</v>
      </c>
      <c r="AA118" s="5">
        <f t="shared" ca="1" si="31"/>
        <v>-4.1024813414125045</v>
      </c>
      <c r="AB118" s="10">
        <f t="shared" ca="1" si="32"/>
        <v>0.89884056274354351</v>
      </c>
      <c r="AC118" s="5">
        <f t="shared" ca="1" si="33"/>
        <v>3.197372753546865</v>
      </c>
      <c r="AD118" s="14">
        <f t="shared" si="34"/>
        <v>-9.3460000000000001</v>
      </c>
    </row>
    <row r="119" spans="1:30" x14ac:dyDescent="0.25">
      <c r="A119" s="3">
        <v>43191</v>
      </c>
      <c r="B119">
        <v>1</v>
      </c>
      <c r="C119" s="5">
        <v>0</v>
      </c>
      <c r="D119" s="5">
        <v>1</v>
      </c>
      <c r="E119" s="5">
        <v>0</v>
      </c>
      <c r="F119" s="5">
        <v>0</v>
      </c>
      <c r="G119" s="5">
        <v>55</v>
      </c>
      <c r="H119" s="5">
        <f t="shared" si="40"/>
        <v>1.0363636363636364</v>
      </c>
      <c r="I119" s="5">
        <f t="shared" si="23"/>
        <v>0.87692307692307692</v>
      </c>
      <c r="J119" s="4">
        <f t="shared" ca="1" si="35"/>
        <v>60.809986371327611</v>
      </c>
      <c r="K119" s="4">
        <f t="shared" ca="1" si="37"/>
        <v>78.107255396148048</v>
      </c>
      <c r="L119" s="4">
        <f t="shared" ca="1" si="38"/>
        <v>73.763655535952992</v>
      </c>
      <c r="M119" s="5">
        <f t="shared" si="24"/>
        <v>570</v>
      </c>
      <c r="N119">
        <v>57</v>
      </c>
      <c r="O119" s="5">
        <v>650</v>
      </c>
      <c r="P119" s="15">
        <f t="shared" ca="1" si="36"/>
        <v>104.60237107710644</v>
      </c>
      <c r="Q119" s="5">
        <f t="shared" ca="1" si="25"/>
        <v>3</v>
      </c>
      <c r="R119" s="15"/>
      <c r="S119" s="5"/>
      <c r="T119" s="5">
        <f t="shared" ca="1" si="26"/>
        <v>0.62</v>
      </c>
      <c r="U119" s="5">
        <f t="shared" si="39"/>
        <v>0</v>
      </c>
      <c r="V119" s="5">
        <f t="shared" si="27"/>
        <v>54</v>
      </c>
      <c r="W119" s="5">
        <f t="shared" si="41"/>
        <v>0</v>
      </c>
      <c r="X119" s="5">
        <f t="shared" si="28"/>
        <v>0</v>
      </c>
      <c r="Y119" s="5">
        <f t="shared" si="29"/>
        <v>-2.6002961404958667</v>
      </c>
      <c r="Z119" s="5">
        <f t="shared" si="30"/>
        <v>13.389972603550301</v>
      </c>
      <c r="AA119" s="5">
        <f t="shared" ca="1" si="31"/>
        <v>-5.1498924209785919</v>
      </c>
      <c r="AB119" s="10">
        <f t="shared" ca="1" si="32"/>
        <v>0.78947957726348261</v>
      </c>
      <c r="AC119" s="5">
        <f t="shared" ca="1" si="33"/>
        <v>2.6342493912202034</v>
      </c>
      <c r="AD119" s="14">
        <f t="shared" si="34"/>
        <v>-0.34600000000000364</v>
      </c>
    </row>
    <row r="120" spans="1:30" x14ac:dyDescent="0.25">
      <c r="A120" s="3">
        <v>43198</v>
      </c>
      <c r="B120">
        <v>1</v>
      </c>
      <c r="C120" s="5">
        <v>0</v>
      </c>
      <c r="D120" s="5">
        <v>1</v>
      </c>
      <c r="E120" s="5">
        <v>0</v>
      </c>
      <c r="F120" s="5">
        <v>0</v>
      </c>
      <c r="G120" s="5">
        <v>55</v>
      </c>
      <c r="H120" s="5">
        <f t="shared" si="40"/>
        <v>1.0363636363636364</v>
      </c>
      <c r="I120" s="5">
        <f t="shared" si="23"/>
        <v>0.87692307692307692</v>
      </c>
      <c r="J120" s="4">
        <f t="shared" ca="1" si="35"/>
        <v>104.60237107710644</v>
      </c>
      <c r="K120" s="4">
        <f t="shared" ca="1" si="37"/>
        <v>60.809986371327611</v>
      </c>
      <c r="L120" s="4">
        <f t="shared" ca="1" si="38"/>
        <v>78.107255396148048</v>
      </c>
      <c r="M120" s="5">
        <f t="shared" si="24"/>
        <v>570</v>
      </c>
      <c r="N120" s="5">
        <v>57</v>
      </c>
      <c r="O120" s="5">
        <v>650</v>
      </c>
      <c r="P120" s="15">
        <f t="shared" ca="1" si="36"/>
        <v>118.27908118926592</v>
      </c>
      <c r="Q120" s="5">
        <f t="shared" ca="1" si="25"/>
        <v>9</v>
      </c>
      <c r="R120" s="15"/>
      <c r="S120" s="5"/>
      <c r="T120" s="5">
        <f t="shared" ca="1" si="26"/>
        <v>0.65</v>
      </c>
      <c r="U120" s="5">
        <f t="shared" si="39"/>
        <v>0</v>
      </c>
      <c r="V120" s="5">
        <f t="shared" si="27"/>
        <v>54</v>
      </c>
      <c r="W120" s="5">
        <f t="shared" si="41"/>
        <v>0</v>
      </c>
      <c r="X120" s="5">
        <f t="shared" si="28"/>
        <v>0</v>
      </c>
      <c r="Y120" s="5">
        <f t="shared" si="29"/>
        <v>-2.6002961404958667</v>
      </c>
      <c r="Z120" s="5">
        <f t="shared" si="30"/>
        <v>13.389972603550301</v>
      </c>
      <c r="AA120" s="5">
        <f t="shared" ca="1" si="31"/>
        <v>-1.6365968841492955</v>
      </c>
      <c r="AB120" s="10">
        <f t="shared" ca="1" si="32"/>
        <v>1.2249815681358993</v>
      </c>
      <c r="AC120" s="5">
        <f t="shared" ca="1" si="33"/>
        <v>2.1976850282716489</v>
      </c>
      <c r="AD120" s="14">
        <f t="shared" si="34"/>
        <v>-0.34600000000000364</v>
      </c>
    </row>
    <row r="121" spans="1:30" x14ac:dyDescent="0.25">
      <c r="A121" s="3">
        <v>43205</v>
      </c>
      <c r="B121">
        <v>1</v>
      </c>
      <c r="C121" s="5">
        <v>0</v>
      </c>
      <c r="D121" s="5">
        <v>1</v>
      </c>
      <c r="E121" s="5">
        <v>0</v>
      </c>
      <c r="F121" s="5">
        <v>0</v>
      </c>
      <c r="G121" s="5">
        <v>55</v>
      </c>
      <c r="H121" s="5">
        <f t="shared" si="40"/>
        <v>1.0363636363636364</v>
      </c>
      <c r="I121" s="5">
        <f t="shared" si="23"/>
        <v>0.87692307692307692</v>
      </c>
      <c r="J121" s="4">
        <f t="shared" ca="1" si="35"/>
        <v>118.27908118926592</v>
      </c>
      <c r="K121" s="4">
        <f t="shared" ca="1" si="37"/>
        <v>104.60237107710644</v>
      </c>
      <c r="L121" s="4">
        <f t="shared" ca="1" si="38"/>
        <v>60.809986371327611</v>
      </c>
      <c r="M121" s="5">
        <f t="shared" si="24"/>
        <v>570</v>
      </c>
      <c r="N121" s="5">
        <v>57</v>
      </c>
      <c r="O121" s="5">
        <v>650</v>
      </c>
      <c r="P121" s="15">
        <f t="shared" ca="1" si="36"/>
        <v>118.9889270847748</v>
      </c>
      <c r="Q121" s="5">
        <f t="shared" ca="1" si="25"/>
        <v>10</v>
      </c>
      <c r="R121" s="15"/>
      <c r="S121" s="5"/>
      <c r="T121" s="5">
        <f t="shared" ca="1" si="26"/>
        <v>0.59</v>
      </c>
      <c r="U121" s="5">
        <f t="shared" si="39"/>
        <v>0</v>
      </c>
      <c r="V121" s="5">
        <f t="shared" si="27"/>
        <v>54</v>
      </c>
      <c r="W121" s="5">
        <f t="shared" si="41"/>
        <v>0</v>
      </c>
      <c r="X121" s="5">
        <f t="shared" si="28"/>
        <v>0</v>
      </c>
      <c r="Y121" s="5">
        <f t="shared" si="29"/>
        <v>-2.6002961404958667</v>
      </c>
      <c r="Z121" s="5">
        <f t="shared" si="30"/>
        <v>13.389972603550301</v>
      </c>
      <c r="AA121" s="5">
        <f t="shared" ca="1" si="31"/>
        <v>4.4229461826585159E-2</v>
      </c>
      <c r="AB121" s="10">
        <f t="shared" ca="1" si="32"/>
        <v>0.12239880220615271</v>
      </c>
      <c r="AC121" s="5">
        <f t="shared" ca="1" si="33"/>
        <v>3.9361902947837897</v>
      </c>
      <c r="AD121" s="14">
        <f t="shared" si="34"/>
        <v>-0.34600000000000364</v>
      </c>
    </row>
    <row r="122" spans="1:30" x14ac:dyDescent="0.25">
      <c r="A122" s="3">
        <v>43212</v>
      </c>
      <c r="B122">
        <v>1</v>
      </c>
      <c r="C122" s="5">
        <v>0</v>
      </c>
      <c r="D122" s="5">
        <v>1</v>
      </c>
      <c r="E122" s="5">
        <v>0</v>
      </c>
      <c r="F122" s="5">
        <v>0</v>
      </c>
      <c r="G122" s="5">
        <v>55</v>
      </c>
      <c r="H122" s="5">
        <f t="shared" si="40"/>
        <v>1.0363636363636364</v>
      </c>
      <c r="I122" s="5">
        <f t="shared" si="23"/>
        <v>0.87692307692307692</v>
      </c>
      <c r="J122" s="4">
        <f t="shared" ca="1" si="35"/>
        <v>118.9889270847748</v>
      </c>
      <c r="K122" s="4">
        <f t="shared" ca="1" si="37"/>
        <v>118.27908118926592</v>
      </c>
      <c r="L122" s="4">
        <f t="shared" ca="1" si="38"/>
        <v>104.60237107710644</v>
      </c>
      <c r="M122" s="5">
        <f t="shared" si="24"/>
        <v>570</v>
      </c>
      <c r="N122" s="5">
        <v>57</v>
      </c>
      <c r="O122" s="5">
        <v>650</v>
      </c>
      <c r="P122" s="15">
        <f t="shared" ca="1" si="36"/>
        <v>111.34445184289899</v>
      </c>
      <c r="Q122" s="5">
        <f t="shared" ca="1" si="25"/>
        <v>4</v>
      </c>
      <c r="R122" s="15"/>
      <c r="S122" s="5"/>
      <c r="T122" s="5">
        <f t="shared" ca="1" si="26"/>
        <v>0.68</v>
      </c>
      <c r="U122" s="5">
        <f t="shared" si="39"/>
        <v>0</v>
      </c>
      <c r="V122" s="5">
        <f t="shared" si="27"/>
        <v>54</v>
      </c>
      <c r="W122" s="5">
        <f t="shared" si="41"/>
        <v>0</v>
      </c>
      <c r="X122" s="5">
        <f t="shared" si="28"/>
        <v>0</v>
      </c>
      <c r="Y122" s="5">
        <f t="shared" si="29"/>
        <v>-2.6002961404958667</v>
      </c>
      <c r="Z122" s="5">
        <f t="shared" si="30"/>
        <v>13.389972603550301</v>
      </c>
      <c r="AA122" s="5">
        <f t="shared" ca="1" si="31"/>
        <v>0.13904996396522631</v>
      </c>
      <c r="AB122" s="10">
        <f t="shared" ca="1" si="32"/>
        <v>-0.22194656664274248</v>
      </c>
      <c r="AC122" s="5">
        <f t="shared" ca="1" si="33"/>
        <v>-0.46527281103227586</v>
      </c>
      <c r="AD122" s="14">
        <f t="shared" si="34"/>
        <v>-0.34600000000000364</v>
      </c>
    </row>
    <row r="123" spans="1:30" x14ac:dyDescent="0.25">
      <c r="A123" s="3">
        <v>43219</v>
      </c>
      <c r="B123">
        <v>1</v>
      </c>
      <c r="C123" s="5">
        <v>0</v>
      </c>
      <c r="D123" s="5">
        <v>1</v>
      </c>
      <c r="E123" s="5">
        <v>0</v>
      </c>
      <c r="F123" s="5">
        <v>0</v>
      </c>
      <c r="G123" s="5">
        <v>55</v>
      </c>
      <c r="H123" s="5">
        <f t="shared" si="40"/>
        <v>1.0363636363636364</v>
      </c>
      <c r="I123" s="5">
        <f t="shared" si="23"/>
        <v>0.87692307692307692</v>
      </c>
      <c r="J123" s="4">
        <f t="shared" ca="1" si="35"/>
        <v>111.34445184289899</v>
      </c>
      <c r="K123" s="4">
        <f t="shared" ca="1" si="37"/>
        <v>118.9889270847748</v>
      </c>
      <c r="L123" s="4">
        <f t="shared" ca="1" si="38"/>
        <v>118.27908118926592</v>
      </c>
      <c r="M123" s="5">
        <f t="shared" si="24"/>
        <v>570</v>
      </c>
      <c r="N123" s="5">
        <v>57</v>
      </c>
      <c r="O123" s="5">
        <v>650</v>
      </c>
      <c r="P123" s="15">
        <f t="shared" ca="1" si="36"/>
        <v>99.58611267262674</v>
      </c>
      <c r="Q123" s="5">
        <f t="shared" ca="1" si="25"/>
        <v>-5</v>
      </c>
      <c r="R123" s="15"/>
      <c r="S123" s="5"/>
      <c r="T123" s="5">
        <f t="shared" ca="1" si="26"/>
        <v>0.7</v>
      </c>
      <c r="U123" s="5">
        <f t="shared" si="39"/>
        <v>0</v>
      </c>
      <c r="V123" s="5">
        <f t="shared" si="27"/>
        <v>54</v>
      </c>
      <c r="W123" s="5">
        <f t="shared" si="41"/>
        <v>0</v>
      </c>
      <c r="X123" s="5">
        <f t="shared" si="28"/>
        <v>0</v>
      </c>
      <c r="Y123" s="5">
        <f t="shared" si="29"/>
        <v>-2.6002961404958667</v>
      </c>
      <c r="Z123" s="5">
        <f t="shared" si="30"/>
        <v>13.389972603550301</v>
      </c>
      <c r="AA123" s="5">
        <f t="shared" ca="1" si="31"/>
        <v>-0.84273025014340186</v>
      </c>
      <c r="AB123" s="10">
        <f t="shared" ca="1" si="32"/>
        <v>-0.23981871167691712</v>
      </c>
      <c r="AC123" s="5">
        <f t="shared" ca="1" si="33"/>
        <v>-1.8398847526301445</v>
      </c>
      <c r="AD123" s="14">
        <f t="shared" si="34"/>
        <v>-0.34600000000000364</v>
      </c>
    </row>
    <row r="124" spans="1:30" x14ac:dyDescent="0.25">
      <c r="A124" s="3">
        <v>43226</v>
      </c>
      <c r="B124">
        <v>0</v>
      </c>
      <c r="C124" s="5">
        <v>0</v>
      </c>
      <c r="D124" s="5">
        <v>1</v>
      </c>
      <c r="E124" s="5">
        <v>0</v>
      </c>
      <c r="F124" s="5">
        <v>0</v>
      </c>
      <c r="G124" s="5">
        <v>55</v>
      </c>
      <c r="H124" s="5">
        <f t="shared" si="40"/>
        <v>1.0363636363636364</v>
      </c>
      <c r="I124" s="5">
        <f t="shared" si="23"/>
        <v>0.87692307692307692</v>
      </c>
      <c r="J124" s="4">
        <f t="shared" ca="1" si="35"/>
        <v>99.58611267262674</v>
      </c>
      <c r="K124" s="4">
        <f t="shared" ca="1" si="37"/>
        <v>111.34445184289899</v>
      </c>
      <c r="L124" s="4">
        <f t="shared" ca="1" si="38"/>
        <v>118.9889270847748</v>
      </c>
      <c r="M124" s="5">
        <f t="shared" si="24"/>
        <v>570</v>
      </c>
      <c r="N124" s="5">
        <v>57</v>
      </c>
      <c r="O124" s="5">
        <v>650</v>
      </c>
      <c r="P124" s="15">
        <f t="shared" ca="1" si="36"/>
        <v>65.301640357952465</v>
      </c>
      <c r="Q124" s="5">
        <f t="shared" ca="1" si="25"/>
        <v>5</v>
      </c>
      <c r="R124" s="15"/>
      <c r="S124" s="5"/>
      <c r="T124" s="5">
        <f t="shared" ca="1" si="26"/>
        <v>0</v>
      </c>
      <c r="U124" s="5">
        <f t="shared" si="39"/>
        <v>0</v>
      </c>
      <c r="V124" s="5">
        <f t="shared" si="27"/>
        <v>54</v>
      </c>
      <c r="W124" s="5">
        <f t="shared" si="41"/>
        <v>0</v>
      </c>
      <c r="X124" s="5">
        <f t="shared" si="28"/>
        <v>0</v>
      </c>
      <c r="Y124" s="5">
        <f t="shared" si="29"/>
        <v>-2.6002961404958667</v>
      </c>
      <c r="Z124" s="5">
        <f t="shared" si="30"/>
        <v>13.389972603550301</v>
      </c>
      <c r="AA124" s="5">
        <f t="shared" ca="1" si="31"/>
        <v>-2.183456579854361</v>
      </c>
      <c r="AB124" s="10">
        <f t="shared" ca="1" si="32"/>
        <v>-4.7349936274589097E-2</v>
      </c>
      <c r="AC124" s="5">
        <f t="shared" ca="1" si="33"/>
        <v>-1.9112295889730049</v>
      </c>
      <c r="AD124" s="14">
        <f t="shared" si="34"/>
        <v>-0.34600000000000364</v>
      </c>
    </row>
    <row r="125" spans="1:30" x14ac:dyDescent="0.25">
      <c r="A125" s="3">
        <v>43233</v>
      </c>
      <c r="B125">
        <v>0</v>
      </c>
      <c r="C125" s="5">
        <v>0</v>
      </c>
      <c r="D125" s="5">
        <v>1</v>
      </c>
      <c r="E125" s="5">
        <v>0</v>
      </c>
      <c r="F125" s="5">
        <v>0</v>
      </c>
      <c r="G125" s="5">
        <v>55</v>
      </c>
      <c r="H125" s="5">
        <f t="shared" si="40"/>
        <v>1.0363636363636364</v>
      </c>
      <c r="I125" s="5">
        <f t="shared" si="23"/>
        <v>0.87692307692307692</v>
      </c>
      <c r="J125" s="4">
        <f t="shared" ca="1" si="35"/>
        <v>65.301640357952465</v>
      </c>
      <c r="K125" s="4">
        <f t="shared" ca="1" si="37"/>
        <v>99.58611267262674</v>
      </c>
      <c r="L125" s="4">
        <f t="shared" ca="1" si="38"/>
        <v>111.34445184289899</v>
      </c>
      <c r="M125" s="5">
        <f t="shared" si="24"/>
        <v>570</v>
      </c>
      <c r="N125" s="5">
        <v>57</v>
      </c>
      <c r="O125" s="5">
        <v>650</v>
      </c>
      <c r="P125" s="15">
        <f t="shared" ca="1" si="36"/>
        <v>64.628855394021841</v>
      </c>
      <c r="Q125" s="5">
        <f t="shared" ca="1" si="25"/>
        <v>6</v>
      </c>
      <c r="R125" s="15"/>
      <c r="S125" s="5"/>
      <c r="T125" s="5">
        <f t="shared" ca="1" si="26"/>
        <v>0</v>
      </c>
      <c r="U125" s="5">
        <f t="shared" si="39"/>
        <v>0</v>
      </c>
      <c r="V125" s="5">
        <f t="shared" si="27"/>
        <v>54</v>
      </c>
      <c r="W125" s="5">
        <f t="shared" si="41"/>
        <v>0</v>
      </c>
      <c r="X125" s="5">
        <f t="shared" si="28"/>
        <v>0</v>
      </c>
      <c r="Y125" s="5">
        <f t="shared" si="29"/>
        <v>-2.6002961404958667</v>
      </c>
      <c r="Z125" s="5">
        <f t="shared" si="30"/>
        <v>13.389972603550301</v>
      </c>
      <c r="AA125" s="5">
        <f t="shared" ca="1" si="31"/>
        <v>-4.9206142236173616</v>
      </c>
      <c r="AB125" s="10">
        <f t="shared" ca="1" si="32"/>
        <v>0.24869564818494036</v>
      </c>
      <c r="AC125" s="5">
        <f t="shared" ca="1" si="33"/>
        <v>-1.142902493600171</v>
      </c>
      <c r="AD125" s="14">
        <f t="shared" si="34"/>
        <v>-0.34600000000000364</v>
      </c>
    </row>
    <row r="126" spans="1:30" x14ac:dyDescent="0.25">
      <c r="A126" s="3">
        <v>43240</v>
      </c>
      <c r="B126">
        <v>0</v>
      </c>
      <c r="C126" s="5">
        <v>0</v>
      </c>
      <c r="D126" s="5">
        <v>1</v>
      </c>
      <c r="E126" s="5">
        <v>0</v>
      </c>
      <c r="F126" s="5">
        <v>0</v>
      </c>
      <c r="G126" s="5">
        <v>55</v>
      </c>
      <c r="H126" s="5">
        <f t="shared" si="40"/>
        <v>1.0363636363636364</v>
      </c>
      <c r="I126" s="5">
        <f t="shared" si="23"/>
        <v>0.87692307692307692</v>
      </c>
      <c r="J126" s="4">
        <f t="shared" ca="1" si="35"/>
        <v>64.628855394021841</v>
      </c>
      <c r="K126" s="4">
        <f t="shared" ca="1" si="37"/>
        <v>65.301640357952465</v>
      </c>
      <c r="L126" s="4">
        <f t="shared" ca="1" si="38"/>
        <v>99.58611267262674</v>
      </c>
      <c r="M126" s="5">
        <f t="shared" si="24"/>
        <v>570</v>
      </c>
      <c r="N126" s="5">
        <v>57</v>
      </c>
      <c r="O126" s="5">
        <v>650</v>
      </c>
      <c r="P126" s="15">
        <f t="shared" ca="1" si="36"/>
        <v>51.637603715162655</v>
      </c>
      <c r="Q126" s="5">
        <f t="shared" ca="1" si="25"/>
        <v>-9</v>
      </c>
      <c r="R126" s="15"/>
      <c r="S126" s="5"/>
      <c r="T126" s="5">
        <f t="shared" ca="1" si="26"/>
        <v>0</v>
      </c>
      <c r="U126" s="5">
        <f t="shared" si="39"/>
        <v>0</v>
      </c>
      <c r="V126" s="5">
        <f t="shared" si="27"/>
        <v>54</v>
      </c>
      <c r="W126" s="5">
        <f t="shared" si="41"/>
        <v>0</v>
      </c>
      <c r="X126" s="5">
        <f t="shared" si="28"/>
        <v>0</v>
      </c>
      <c r="Y126" s="5">
        <f t="shared" si="29"/>
        <v>-2.6002961404958667</v>
      </c>
      <c r="Z126" s="5">
        <f t="shared" si="30"/>
        <v>13.389972603550301</v>
      </c>
      <c r="AA126" s="5">
        <f t="shared" ca="1" si="31"/>
        <v>-4.9568644783353957</v>
      </c>
      <c r="AB126" s="10">
        <f t="shared" ca="1" si="32"/>
        <v>1.111892949887652</v>
      </c>
      <c r="AC126" s="5">
        <f t="shared" ca="1" si="33"/>
        <v>3.8898780555966891E-2</v>
      </c>
      <c r="AD126" s="14">
        <f t="shared" si="34"/>
        <v>-0.34600000000000364</v>
      </c>
    </row>
    <row r="127" spans="1:30" x14ac:dyDescent="0.25">
      <c r="A127" s="3">
        <v>43247</v>
      </c>
      <c r="B127">
        <v>0</v>
      </c>
      <c r="C127" s="5">
        <v>0</v>
      </c>
      <c r="D127" s="5">
        <v>1</v>
      </c>
      <c r="E127" s="5">
        <v>0</v>
      </c>
      <c r="F127" s="5">
        <v>0</v>
      </c>
      <c r="G127" s="5">
        <v>55</v>
      </c>
      <c r="H127" s="5">
        <f t="shared" si="40"/>
        <v>1.0363636363636364</v>
      </c>
      <c r="I127" s="5">
        <f t="shared" si="23"/>
        <v>0.87692307692307692</v>
      </c>
      <c r="J127" s="4">
        <f t="shared" ca="1" si="35"/>
        <v>51.637603715162655</v>
      </c>
      <c r="K127" s="4">
        <f t="shared" ca="1" si="37"/>
        <v>64.628855394021841</v>
      </c>
      <c r="L127" s="4">
        <f t="shared" ca="1" si="38"/>
        <v>65.301640357952465</v>
      </c>
      <c r="M127" s="5">
        <f t="shared" si="24"/>
        <v>570</v>
      </c>
      <c r="N127" s="5">
        <v>57</v>
      </c>
      <c r="O127" s="5">
        <v>650</v>
      </c>
      <c r="P127" s="15">
        <f t="shared" ca="1" si="36"/>
        <v>64.532212474058781</v>
      </c>
      <c r="Q127" s="5">
        <f t="shared" ca="1" si="25"/>
        <v>1</v>
      </c>
      <c r="R127" s="15"/>
      <c r="S127" s="5"/>
      <c r="T127" s="5">
        <f t="shared" ca="1" si="26"/>
        <v>0</v>
      </c>
      <c r="U127" s="5">
        <f t="shared" si="39"/>
        <v>0</v>
      </c>
      <c r="V127" s="5">
        <f t="shared" si="27"/>
        <v>54</v>
      </c>
      <c r="W127" s="5">
        <f t="shared" si="41"/>
        <v>0</v>
      </c>
      <c r="X127" s="5">
        <f t="shared" si="28"/>
        <v>0</v>
      </c>
      <c r="Y127" s="5">
        <f t="shared" si="29"/>
        <v>-2.6002961404958667</v>
      </c>
      <c r="Z127" s="5">
        <f t="shared" si="30"/>
        <v>13.389972603550301</v>
      </c>
      <c r="AA127" s="5">
        <f t="shared" ca="1" si="31"/>
        <v>-5.5250413640357623</v>
      </c>
      <c r="AB127" s="10">
        <f t="shared" ca="1" si="32"/>
        <v>1.1288319933170152</v>
      </c>
      <c r="AC127" s="5">
        <f t="shared" ca="1" si="33"/>
        <v>3.484745381723092</v>
      </c>
      <c r="AD127" s="14">
        <f t="shared" si="34"/>
        <v>-0.34600000000000364</v>
      </c>
    </row>
    <row r="128" spans="1:30" x14ac:dyDescent="0.25">
      <c r="A128" s="3">
        <v>43254</v>
      </c>
      <c r="B128">
        <v>0</v>
      </c>
      <c r="C128" s="5">
        <v>0</v>
      </c>
      <c r="D128" s="5">
        <v>0</v>
      </c>
      <c r="E128" s="5">
        <v>1</v>
      </c>
      <c r="F128" s="5">
        <v>0</v>
      </c>
      <c r="G128" s="5">
        <v>55</v>
      </c>
      <c r="H128" s="5">
        <f t="shared" si="40"/>
        <v>1.0363636363636364</v>
      </c>
      <c r="I128" s="5">
        <f t="shared" si="23"/>
        <v>0.87692307692307692</v>
      </c>
      <c r="J128" s="4">
        <f t="shared" ca="1" si="35"/>
        <v>64.532212474058781</v>
      </c>
      <c r="K128" s="4">
        <f t="shared" ca="1" si="37"/>
        <v>51.637603715162655</v>
      </c>
      <c r="L128" s="4">
        <f t="shared" ca="1" si="38"/>
        <v>64.628855394021841</v>
      </c>
      <c r="M128" s="5">
        <f t="shared" si="24"/>
        <v>570</v>
      </c>
      <c r="N128" s="5">
        <v>57</v>
      </c>
      <c r="O128" s="5">
        <v>650</v>
      </c>
      <c r="P128" s="15">
        <f t="shared" ca="1" si="36"/>
        <v>105.71723576296188</v>
      </c>
      <c r="Q128" s="5">
        <f t="shared" ca="1" si="25"/>
        <v>-8</v>
      </c>
      <c r="R128" s="15"/>
      <c r="S128" s="5"/>
      <c r="T128" s="5">
        <f t="shared" ca="1" si="26"/>
        <v>0</v>
      </c>
      <c r="U128" s="5">
        <f t="shared" si="39"/>
        <v>0</v>
      </c>
      <c r="V128" s="5">
        <f t="shared" si="27"/>
        <v>0</v>
      </c>
      <c r="W128" s="5">
        <f t="shared" si="41"/>
        <v>95</v>
      </c>
      <c r="X128" s="5">
        <f t="shared" si="28"/>
        <v>0</v>
      </c>
      <c r="Y128" s="5">
        <f t="shared" si="29"/>
        <v>-4.5745950619834694</v>
      </c>
      <c r="Z128" s="5">
        <f t="shared" si="30"/>
        <v>23.556433284023679</v>
      </c>
      <c r="AA128" s="5">
        <f t="shared" ca="1" si="31"/>
        <v>-8.7294734248181474</v>
      </c>
      <c r="AB128" s="10">
        <f t="shared" ca="1" si="32"/>
        <v>2.5613393904415149</v>
      </c>
      <c r="AC128" s="5">
        <f t="shared" ca="1" si="33"/>
        <v>6.2495315752982989</v>
      </c>
      <c r="AD128" s="14">
        <f t="shared" si="34"/>
        <v>-0.34600000000000364</v>
      </c>
    </row>
    <row r="129" spans="1:30" x14ac:dyDescent="0.25">
      <c r="A129" s="3">
        <v>43261</v>
      </c>
      <c r="B129">
        <v>0</v>
      </c>
      <c r="C129" s="5">
        <v>0</v>
      </c>
      <c r="D129" s="5">
        <v>0</v>
      </c>
      <c r="E129" s="5">
        <v>1</v>
      </c>
      <c r="F129" s="5">
        <v>0</v>
      </c>
      <c r="G129" s="5">
        <v>55</v>
      </c>
      <c r="H129" s="5">
        <f t="shared" si="40"/>
        <v>1.0363636363636364</v>
      </c>
      <c r="I129" s="5">
        <f t="shared" si="23"/>
        <v>0.87692307692307692</v>
      </c>
      <c r="J129" s="4">
        <f t="shared" ca="1" si="35"/>
        <v>105.71723576296188</v>
      </c>
      <c r="K129" s="4">
        <f t="shared" ca="1" si="37"/>
        <v>64.532212474058781</v>
      </c>
      <c r="L129" s="4">
        <f t="shared" ca="1" si="38"/>
        <v>51.637603715162655</v>
      </c>
      <c r="M129" s="5">
        <f t="shared" si="24"/>
        <v>570</v>
      </c>
      <c r="N129" s="5">
        <v>57</v>
      </c>
      <c r="O129" s="5">
        <v>650</v>
      </c>
      <c r="P129" s="15">
        <f t="shared" ca="1" si="36"/>
        <v>120.51620582727219</v>
      </c>
      <c r="Q129" s="5">
        <f t="shared" ca="1" si="25"/>
        <v>-1</v>
      </c>
      <c r="R129" s="15"/>
      <c r="S129" s="5"/>
      <c r="T129" s="5">
        <f t="shared" ca="1" si="26"/>
        <v>0</v>
      </c>
      <c r="U129" s="5">
        <f t="shared" si="39"/>
        <v>0</v>
      </c>
      <c r="V129" s="5">
        <f t="shared" si="27"/>
        <v>0</v>
      </c>
      <c r="W129" s="5">
        <f t="shared" si="41"/>
        <v>95</v>
      </c>
      <c r="X129" s="5">
        <f t="shared" si="28"/>
        <v>0</v>
      </c>
      <c r="Y129" s="5">
        <f t="shared" si="29"/>
        <v>-4.5745950619834694</v>
      </c>
      <c r="Z129" s="5">
        <f t="shared" si="30"/>
        <v>23.556433284023679</v>
      </c>
      <c r="AA129" s="5">
        <f t="shared" ca="1" si="31"/>
        <v>-2.6564496665847601</v>
      </c>
      <c r="AB129" s="10">
        <f t="shared" ca="1" si="32"/>
        <v>1.9901888137271595</v>
      </c>
      <c r="AC129" s="5">
        <f t="shared" ca="1" si="33"/>
        <v>8.5466284580895824</v>
      </c>
      <c r="AD129" s="14">
        <f t="shared" si="34"/>
        <v>-0.34600000000000364</v>
      </c>
    </row>
    <row r="130" spans="1:30" x14ac:dyDescent="0.25">
      <c r="A130" s="3">
        <v>43268</v>
      </c>
      <c r="B130">
        <v>0</v>
      </c>
      <c r="C130" s="5">
        <v>0</v>
      </c>
      <c r="D130" s="5">
        <v>0</v>
      </c>
      <c r="E130" s="5">
        <v>1</v>
      </c>
      <c r="F130" s="5">
        <v>0</v>
      </c>
      <c r="G130">
        <v>65</v>
      </c>
      <c r="H130" s="5">
        <f t="shared" ref="H130:H132" si="42">N130/G130</f>
        <v>0.87692307692307692</v>
      </c>
      <c r="I130" s="5">
        <f t="shared" si="23"/>
        <v>0.87692307692307692</v>
      </c>
      <c r="J130" s="4">
        <f t="shared" ca="1" si="35"/>
        <v>120.51620582727219</v>
      </c>
      <c r="K130" s="4">
        <f t="shared" ca="1" si="37"/>
        <v>105.71723576296188</v>
      </c>
      <c r="L130" s="4">
        <f t="shared" ca="1" si="38"/>
        <v>64.532212474058781</v>
      </c>
      <c r="M130" s="5">
        <f t="shared" si="24"/>
        <v>570</v>
      </c>
      <c r="N130" s="5">
        <v>57</v>
      </c>
      <c r="O130" s="5">
        <v>650</v>
      </c>
      <c r="P130" s="15">
        <f t="shared" ca="1" si="36"/>
        <v>103.09571093408906</v>
      </c>
      <c r="Q130" s="5">
        <f t="shared" ca="1" si="25"/>
        <v>-9</v>
      </c>
      <c r="R130" s="15"/>
      <c r="S130" s="5"/>
      <c r="T130" s="5">
        <f t="shared" ca="1" si="26"/>
        <v>0</v>
      </c>
      <c r="U130" s="5">
        <f t="shared" si="39"/>
        <v>0</v>
      </c>
      <c r="V130" s="5">
        <f t="shared" si="27"/>
        <v>0</v>
      </c>
      <c r="W130" s="5">
        <f t="shared" si="41"/>
        <v>95</v>
      </c>
      <c r="X130" s="5">
        <f t="shared" si="28"/>
        <v>0</v>
      </c>
      <c r="Y130" s="5">
        <f t="shared" si="29"/>
        <v>-13.15529054733727</v>
      </c>
      <c r="Z130" s="5">
        <f t="shared" si="30"/>
        <v>23.556433284023679</v>
      </c>
      <c r="AA130" s="5">
        <f t="shared" ca="1" si="31"/>
        <v>0.60799865337583525</v>
      </c>
      <c r="AB130" s="10">
        <f t="shared" ca="1" si="32"/>
        <v>0.16594968842430746</v>
      </c>
      <c r="AC130" s="5">
        <f t="shared" ca="1" si="33"/>
        <v>6.2666198556025181</v>
      </c>
      <c r="AD130" s="14">
        <f t="shared" si="34"/>
        <v>-0.34600000000000364</v>
      </c>
    </row>
    <row r="131" spans="1:30" x14ac:dyDescent="0.25">
      <c r="A131" s="3">
        <v>43275</v>
      </c>
      <c r="B131">
        <v>0</v>
      </c>
      <c r="C131" s="5">
        <v>0</v>
      </c>
      <c r="D131" s="5">
        <v>0</v>
      </c>
      <c r="E131" s="5">
        <v>1</v>
      </c>
      <c r="F131" s="5">
        <v>0</v>
      </c>
      <c r="G131" s="5">
        <v>65</v>
      </c>
      <c r="H131" s="5">
        <f t="shared" si="42"/>
        <v>0.87692307692307692</v>
      </c>
      <c r="I131" s="5">
        <f t="shared" ref="I131:I132" si="43">M131/O131</f>
        <v>0.87692307692307692</v>
      </c>
      <c r="J131" s="4">
        <f t="shared" ca="1" si="35"/>
        <v>103.09571093408906</v>
      </c>
      <c r="K131" s="4">
        <f t="shared" ca="1" si="37"/>
        <v>120.51620582727219</v>
      </c>
      <c r="L131" s="4">
        <f t="shared" ca="1" si="38"/>
        <v>105.71723576296188</v>
      </c>
      <c r="M131" s="5">
        <f t="shared" ref="M131:M132" si="44">N131*10</f>
        <v>570</v>
      </c>
      <c r="N131" s="5">
        <v>57</v>
      </c>
      <c r="O131" s="5">
        <v>650</v>
      </c>
      <c r="P131" s="15">
        <f t="shared" ca="1" si="36"/>
        <v>93.374858405820603</v>
      </c>
      <c r="Q131" s="5">
        <f t="shared" ref="Q131:Q136" ca="1" si="45">RANDBETWEEN(-10,10)</f>
        <v>-7</v>
      </c>
      <c r="R131" s="15"/>
      <c r="S131" s="5"/>
      <c r="T131" s="5">
        <f t="shared" ref="T131:T135" ca="1" si="46">B131*RANDBETWEEN(50,90)/100</f>
        <v>0</v>
      </c>
      <c r="U131" s="5">
        <f t="shared" si="39"/>
        <v>0</v>
      </c>
      <c r="V131" s="5">
        <f t="shared" ref="V131:V135" si="47" xml:space="preserve"> 54*D131</f>
        <v>0</v>
      </c>
      <c r="W131" s="5">
        <f t="shared" si="41"/>
        <v>95</v>
      </c>
      <c r="X131" s="5">
        <f t="shared" ref="X131:X135" si="48">79*F131</f>
        <v>0</v>
      </c>
      <c r="Y131" s="5">
        <f t="shared" ref="Y131:Y132" si="49" xml:space="preserve"> ( -19.951*H131^2 + 83.492*H131- 68.952)*SUM(U131:X131)/80</f>
        <v>-13.15529054733727</v>
      </c>
      <c r="Z131" s="5">
        <f t="shared" ref="Z131:Z132" si="50" xml:space="preserve"> ( -74.735*I131^2 + 148.34*I131 - 52.775)*SUM(U131:X131)/80</f>
        <v>23.556433284023679</v>
      </c>
      <c r="AA131" s="5">
        <f t="shared" ref="AA131:AA132" ca="1" si="51">(0.0011*J131^2-0.0631*J131-7.86)*SUM(U131:X131)/80</f>
        <v>-3.175067657941852</v>
      </c>
      <c r="AB131" s="10">
        <f t="shared" ref="AB131:AB132" ca="1" si="52">( -0.0373*K131+4.083)*SUM(U131:X131)/80</f>
        <v>-0.4895521918617371</v>
      </c>
      <c r="AC131" s="5">
        <f t="shared" ref="AC131:AC132" ca="1" si="53">(-0.1489*L131 + 14.886 )*SUM(U131:X131)/80</f>
        <v>-1.0156644810622164</v>
      </c>
      <c r="AD131" s="14">
        <f t="shared" ref="AD131:AD132" si="54">( -9*10^(-5)*M131^2 + 0.0756*M131- 14.197)/$AG$2</f>
        <v>-0.34600000000000364</v>
      </c>
    </row>
    <row r="132" spans="1:30" x14ac:dyDescent="0.25">
      <c r="A132" s="3">
        <v>43282</v>
      </c>
      <c r="B132">
        <v>0</v>
      </c>
      <c r="C132" s="5">
        <v>0</v>
      </c>
      <c r="D132" s="5">
        <v>0</v>
      </c>
      <c r="E132" s="5">
        <v>1</v>
      </c>
      <c r="F132" s="5">
        <v>0</v>
      </c>
      <c r="G132" s="5">
        <v>65</v>
      </c>
      <c r="H132" s="5">
        <f t="shared" si="42"/>
        <v>0.87692307692307692</v>
      </c>
      <c r="I132" s="5">
        <f t="shared" si="43"/>
        <v>0.87692307692307692</v>
      </c>
      <c r="J132" s="4">
        <f t="shared" ref="J132" ca="1" si="55">P131</f>
        <v>93.374858405820603</v>
      </c>
      <c r="K132" s="4">
        <f t="shared" ca="1" si="37"/>
        <v>103.09571093408906</v>
      </c>
      <c r="L132" s="4">
        <f t="shared" ca="1" si="38"/>
        <v>120.51620582727219</v>
      </c>
      <c r="M132" s="5">
        <f t="shared" si="44"/>
        <v>570</v>
      </c>
      <c r="N132" s="5">
        <v>57</v>
      </c>
      <c r="O132" s="5">
        <v>650</v>
      </c>
      <c r="P132" s="15">
        <f t="shared" ref="P132" ca="1" si="56">IF((SUM(U132:AD132)*(1+T132)+Q132)&lt;0,0,(SUM(U132:AD132)*(1+T132)+Q132))</f>
        <v>87.763381200596044</v>
      </c>
      <c r="Q132" s="5">
        <f t="shared" ca="1" si="45"/>
        <v>-9</v>
      </c>
      <c r="R132" s="15"/>
      <c r="S132" s="5"/>
      <c r="T132" s="5">
        <f t="shared" ca="1" si="46"/>
        <v>0</v>
      </c>
      <c r="U132" s="5">
        <f t="shared" si="39"/>
        <v>0</v>
      </c>
      <c r="V132" s="5">
        <f t="shared" si="47"/>
        <v>0</v>
      </c>
      <c r="W132" s="5">
        <f t="shared" si="41"/>
        <v>95</v>
      </c>
      <c r="X132" s="5">
        <f t="shared" si="48"/>
        <v>0</v>
      </c>
      <c r="Y132" s="9">
        <f t="shared" si="49"/>
        <v>-13.15529054733727</v>
      </c>
      <c r="Z132" s="9">
        <f t="shared" si="50"/>
        <v>23.556433284023679</v>
      </c>
      <c r="AA132" s="9">
        <f t="shared" ca="1" si="51"/>
        <v>-4.9414285207825666</v>
      </c>
      <c r="AB132" s="23">
        <f t="shared" ca="1" si="52"/>
        <v>0.28206685381319313</v>
      </c>
      <c r="AC132" s="9">
        <f t="shared" ca="1" si="53"/>
        <v>-3.6323998691209867</v>
      </c>
      <c r="AD132" s="22">
        <f t="shared" si="54"/>
        <v>-0.34600000000000364</v>
      </c>
    </row>
    <row r="133" spans="1:30" x14ac:dyDescent="0.25">
      <c r="A133" s="3">
        <f>A132+7</f>
        <v>43289</v>
      </c>
      <c r="B133" s="5">
        <v>0</v>
      </c>
      <c r="C133" s="5">
        <v>0</v>
      </c>
      <c r="D133" s="5">
        <v>0</v>
      </c>
      <c r="E133" s="5">
        <v>1</v>
      </c>
      <c r="F133" s="5">
        <v>0</v>
      </c>
      <c r="G133" s="5">
        <v>65</v>
      </c>
      <c r="H133" s="5">
        <f t="shared" ref="H133" si="57">N133/G133</f>
        <v>1.2923076923076924</v>
      </c>
      <c r="I133" s="5">
        <f t="shared" ref="I133" si="58">M133/O133</f>
        <v>1.2923076923076924</v>
      </c>
      <c r="J133" s="4">
        <f t="shared" ref="J133" ca="1" si="59">P132</f>
        <v>87.763381200596044</v>
      </c>
      <c r="K133" s="4">
        <f t="shared" ref="K133" ca="1" si="60">P131</f>
        <v>93.374858405820603</v>
      </c>
      <c r="L133" s="4">
        <f t="shared" ref="L133" ca="1" si="61">P130</f>
        <v>103.09571093408906</v>
      </c>
      <c r="M133" s="5">
        <f t="shared" ref="M133" si="62">N133*10</f>
        <v>840</v>
      </c>
      <c r="N133" s="5">
        <v>84</v>
      </c>
      <c r="O133" s="5">
        <v>650</v>
      </c>
      <c r="P133" s="15">
        <f t="shared" ref="P133" ca="1" si="63">IF((SUM(U133:AD133)*(1+T133)+Q133)&lt;0,0,(SUM(U133:AD133)*(1+T133)+Q133))</f>
        <v>94.556129107016403</v>
      </c>
      <c r="Q133" s="5">
        <f t="shared" ca="1" si="45"/>
        <v>-4</v>
      </c>
      <c r="R133" s="15"/>
      <c r="S133" s="5"/>
      <c r="T133" s="5">
        <f t="shared" ca="1" si="46"/>
        <v>0</v>
      </c>
      <c r="U133" s="5">
        <f t="shared" si="39"/>
        <v>0</v>
      </c>
      <c r="V133" s="5">
        <f t="shared" si="47"/>
        <v>0</v>
      </c>
      <c r="W133" s="5">
        <f t="shared" si="41"/>
        <v>95</v>
      </c>
      <c r="X133" s="5">
        <f t="shared" si="48"/>
        <v>0</v>
      </c>
      <c r="Y133" s="9">
        <f t="shared" ref="Y133" si="64" xml:space="preserve"> ( -19.951*H133^2 + 83.492*H133- 68.952)*SUM(U133:X133)/80</f>
        <v>6.6808789349112656</v>
      </c>
      <c r="Z133" s="9">
        <f t="shared" ref="Z133" si="65" xml:space="preserve"> ( -74.735*I133^2 + 148.34*I133 - 52.775)*SUM(U133:X133)/80</f>
        <v>16.760435428994079</v>
      </c>
      <c r="AA133" s="9">
        <f t="shared" ref="AA133" ca="1" si="66">(0.0011*J133^2-0.0631*J133-7.86)*SUM(U133:X133)/80</f>
        <v>-5.8486953846491812</v>
      </c>
      <c r="AB133" s="23">
        <f t="shared" ref="AB133" ca="1" si="67">( -0.0373*K133+4.083)*SUM(U133:X133)/80</f>
        <v>0.71263986548718394</v>
      </c>
      <c r="AC133" s="9">
        <f t="shared" ref="AC133" ca="1" si="68">(-0.1489*L133 + 14.886 )*SUM(U133:X133)/80</f>
        <v>-0.55212973772696161</v>
      </c>
      <c r="AD133" s="22">
        <f t="shared" ref="AD133" si="69">( -9*10^(-5)*M133^2 + 0.0756*M133- 14.197)/$AG$2</f>
        <v>-14.197000000000006</v>
      </c>
    </row>
    <row r="134" spans="1:30" s="5" customFormat="1" x14ac:dyDescent="0.25">
      <c r="A134" s="3">
        <f>A133+7</f>
        <v>43296</v>
      </c>
      <c r="B134" s="5">
        <v>0</v>
      </c>
      <c r="C134" s="5">
        <v>0</v>
      </c>
      <c r="D134" s="5">
        <v>0</v>
      </c>
      <c r="E134" s="5">
        <v>1</v>
      </c>
      <c r="F134" s="5">
        <v>0</v>
      </c>
      <c r="G134" s="5">
        <v>65</v>
      </c>
      <c r="H134" s="5">
        <f t="shared" ref="H134" si="70">N134/G134</f>
        <v>1.3692307692307693</v>
      </c>
      <c r="I134" s="5">
        <f t="shared" ref="I134" si="71">M134/O134</f>
        <v>1.3692307692307693</v>
      </c>
      <c r="J134" s="4">
        <f t="shared" ref="J134" ca="1" si="72">P133</f>
        <v>94.556129107016403</v>
      </c>
      <c r="K134" s="4">
        <f t="shared" ref="K134" ca="1" si="73">P132</f>
        <v>87.763381200596044</v>
      </c>
      <c r="L134" s="4">
        <f t="shared" ref="L134" ca="1" si="74">P131</f>
        <v>93.374858405820603</v>
      </c>
      <c r="M134" s="5">
        <f t="shared" ref="M134" si="75">N134*10</f>
        <v>890</v>
      </c>
      <c r="N134" s="5">
        <v>89</v>
      </c>
      <c r="O134" s="5">
        <v>650</v>
      </c>
      <c r="P134" s="15">
        <f t="shared" ref="P134" ca="1" si="76">IF((SUM(U134:AD134)*(1+T134)+Q134)&lt;0,0,(SUM(U134:AD134)*(1+T134)+Q134))</f>
        <v>103.78402626444877</v>
      </c>
      <c r="Q134" s="5">
        <f t="shared" ca="1" si="45"/>
        <v>8</v>
      </c>
      <c r="R134" s="15"/>
      <c r="T134" s="5">
        <f t="shared" ca="1" si="46"/>
        <v>0</v>
      </c>
      <c r="U134" s="5">
        <f t="shared" si="39"/>
        <v>0</v>
      </c>
      <c r="V134" s="5">
        <f t="shared" si="47"/>
        <v>0</v>
      </c>
      <c r="W134" s="5">
        <f t="shared" si="41"/>
        <v>95</v>
      </c>
      <c r="X134" s="5">
        <f t="shared" si="48"/>
        <v>0</v>
      </c>
      <c r="Y134" s="9">
        <f t="shared" ref="Y134" si="77" xml:space="preserve"> ( -19.951*H134^2 + 83.492*H134- 68.952)*SUM(U134:X134)/80</f>
        <v>9.4570389201183644</v>
      </c>
      <c r="Z134" s="9">
        <f t="shared" ref="Z134" si="78" xml:space="preserve"> ( -74.735*I134^2 + 148.34*I134 - 52.775)*SUM(U134:X134)/80</f>
        <v>12.141053402366886</v>
      </c>
      <c r="AA134" s="9">
        <f t="shared" ref="AA134" ca="1" si="79">(0.0011*J134^2-0.0631*J134-7.86)*SUM(U134:X134)/80</f>
        <v>-4.7399585472384018</v>
      </c>
      <c r="AB134" s="23">
        <f t="shared" ref="AB134" ca="1" si="80">( -0.0373*K134+4.083)*SUM(U134:X134)/80</f>
        <v>0.96119323394609923</v>
      </c>
      <c r="AC134" s="9">
        <f t="shared" ref="AC134" ca="1" si="81">(-0.1489*L134 + 14.886 )*SUM(U134:X134)/80</f>
        <v>1.1666992552558066</v>
      </c>
      <c r="AD134" s="22">
        <f t="shared" ref="AD134" si="82">( -9*10^(-5)*M134^2 + 0.0756*M134- 14.197)/$AG$2</f>
        <v>-18.201999999999995</v>
      </c>
    </row>
    <row r="135" spans="1:30" s="5" customFormat="1" x14ac:dyDescent="0.25">
      <c r="A135" s="3">
        <f>A134+7</f>
        <v>43303</v>
      </c>
      <c r="B135" s="5">
        <v>0</v>
      </c>
      <c r="C135" s="5">
        <v>0</v>
      </c>
      <c r="D135" s="5">
        <v>0</v>
      </c>
      <c r="E135" s="5">
        <v>0</v>
      </c>
      <c r="F135" s="5">
        <v>1</v>
      </c>
      <c r="G135" s="5">
        <v>65</v>
      </c>
      <c r="H135" s="5">
        <f t="shared" ref="H135" si="83">N135/G135</f>
        <v>1.3538461538461539</v>
      </c>
      <c r="I135" s="5">
        <f t="shared" ref="I135" si="84">M135/O135</f>
        <v>1.3538461538461539</v>
      </c>
      <c r="J135" s="4">
        <f t="shared" ref="J135" ca="1" si="85">P134</f>
        <v>103.78402626444877</v>
      </c>
      <c r="K135" s="4">
        <f t="shared" ref="K135" ca="1" si="86">P133</f>
        <v>94.556129107016403</v>
      </c>
      <c r="L135" s="4">
        <f t="shared" ref="L135" ca="1" si="87">P132</f>
        <v>87.763381200596044</v>
      </c>
      <c r="M135" s="5">
        <f t="shared" ref="M135" si="88">N135*10</f>
        <v>880</v>
      </c>
      <c r="N135" s="5">
        <v>88</v>
      </c>
      <c r="O135" s="5">
        <v>650</v>
      </c>
      <c r="P135" s="15">
        <f t="shared" ref="P135" ca="1" si="89">IF((SUM(U135:AD135)*(1+T135)+Q135)&lt;0,0,(SUM(U135:AD135)*(1+T135)+Q135))</f>
        <v>74.806482780979593</v>
      </c>
      <c r="Q135" s="5">
        <f t="shared" ca="1" si="45"/>
        <v>-5</v>
      </c>
      <c r="R135" s="15"/>
      <c r="T135" s="5">
        <f t="shared" ca="1" si="46"/>
        <v>0</v>
      </c>
      <c r="U135" s="5">
        <f t="shared" si="39"/>
        <v>0</v>
      </c>
      <c r="V135" s="5">
        <f t="shared" si="47"/>
        <v>0</v>
      </c>
      <c r="W135" s="5">
        <f t="shared" si="41"/>
        <v>0</v>
      </c>
      <c r="X135" s="5">
        <f t="shared" si="48"/>
        <v>79</v>
      </c>
      <c r="Y135" s="9">
        <f t="shared" ref="Y135" si="90" xml:space="preserve"> ( -19.951*H135^2 + 83.492*H135- 68.952)*SUM(U135:X135)/80</f>
        <v>7.4212076449704174</v>
      </c>
      <c r="Z135" s="9">
        <f t="shared" ref="Z135" si="91" xml:space="preserve"> ( -74.735*I135^2 + 148.34*I135 - 52.775)*SUM(U135:X135)/80</f>
        <v>10.934391168639056</v>
      </c>
      <c r="AA135" s="9">
        <f t="shared" ref="AA135" ca="1" si="92">(0.0011*J135^2-0.0631*J135-7.86)*SUM(U135:X135)/80</f>
        <v>-2.5285288446251832</v>
      </c>
      <c r="AB135" s="23">
        <f t="shared" ref="AB135" ca="1" si="93">( -0.0373*K135+4.083)*SUM(U135:X135)/80</f>
        <v>0.54910567950443456</v>
      </c>
      <c r="AC135" s="9">
        <f t="shared" ref="AC135" ca="1" si="94">(-0.1489*L135 + 14.886 )*SUM(U135:X135)/80</f>
        <v>1.795307132490858</v>
      </c>
      <c r="AD135" s="22">
        <f t="shared" ref="AD135" si="95">( -9*10^(-5)*M135^2 + 0.0756*M135- 14.197)/$AG$2</f>
        <v>-17.364999999999991</v>
      </c>
    </row>
    <row r="136" spans="1:30" s="5" customFormat="1" x14ac:dyDescent="0.25">
      <c r="A136" s="3">
        <f>A135+7</f>
        <v>43310</v>
      </c>
      <c r="B136" s="5">
        <v>1</v>
      </c>
      <c r="C136" s="5">
        <v>0</v>
      </c>
      <c r="D136" s="5">
        <v>0</v>
      </c>
      <c r="E136" s="5">
        <v>0</v>
      </c>
      <c r="F136" s="5">
        <v>1</v>
      </c>
      <c r="G136" s="5">
        <v>65</v>
      </c>
      <c r="H136" s="5">
        <f t="shared" ref="H136" si="96">N136/G136</f>
        <v>1.5846153846153845</v>
      </c>
      <c r="I136" s="5">
        <f t="shared" ref="I136" si="97">M136/O136</f>
        <v>1.5846153846153845</v>
      </c>
      <c r="J136" s="4">
        <f t="shared" ref="J136" ca="1" si="98">P135</f>
        <v>74.806482780979593</v>
      </c>
      <c r="K136" s="4">
        <f t="shared" ref="K136" ca="1" si="99">P134</f>
        <v>103.78402626444877</v>
      </c>
      <c r="L136" s="4">
        <f t="shared" ref="L136" ca="1" si="100">P133</f>
        <v>94.556129107016403</v>
      </c>
      <c r="M136" s="5">
        <f t="shared" ref="M136" si="101">N136*10</f>
        <v>1030</v>
      </c>
      <c r="N136" s="5">
        <v>103</v>
      </c>
      <c r="O136" s="5">
        <v>650</v>
      </c>
      <c r="P136" s="15">
        <f t="shared" ref="P136" ca="1" si="102">IF((SUM(U136:AD136)*(1+T136)+Q136)&lt;0,0,(SUM(U136:AD136)*(1+T136)+Q136))</f>
        <v>92.887594032733105</v>
      </c>
      <c r="Q136" s="5">
        <f t="shared" ca="1" si="45"/>
        <v>10</v>
      </c>
      <c r="R136" s="15"/>
      <c r="T136" s="5">
        <f t="shared" ref="T136" ca="1" si="103">B136*RANDBETWEEN(50,90)/100</f>
        <v>0.67</v>
      </c>
      <c r="U136" s="5">
        <f t="shared" ref="U136" si="104">7*C136</f>
        <v>0</v>
      </c>
      <c r="V136" s="5">
        <f t="shared" ref="V136" si="105" xml:space="preserve"> 54*D136</f>
        <v>0</v>
      </c>
      <c r="W136" s="5">
        <f t="shared" ref="W136" si="106">95*E136</f>
        <v>0</v>
      </c>
      <c r="X136" s="5">
        <f t="shared" ref="X136" si="107">79*F136</f>
        <v>79</v>
      </c>
      <c r="Y136" s="9">
        <f t="shared" ref="Y136" si="108" xml:space="preserve"> ( -19.951*H136^2 + 83.492*H136- 68.952)*SUM(U136:X136)/80</f>
        <v>13.087958281065095</v>
      </c>
      <c r="Z136" s="9">
        <f t="shared" ref="Z136" si="109" xml:space="preserve"> ( -74.735*I136^2 + 148.34*I136 - 52.775)*SUM(U136:X136)/80</f>
        <v>-5.3060163017751281</v>
      </c>
      <c r="AA136" s="9">
        <f t="shared" ref="AA136" ca="1" si="110">(0.0011*J136^2-0.0631*J136-7.86)*SUM(U136:X136)/80</f>
        <v>-6.3443697331775573</v>
      </c>
      <c r="AB136" s="23">
        <f t="shared" ref="AB136" ca="1" si="111">( -0.0373*K136+4.083)*SUM(U136:X136)/80</f>
        <v>0.20920762258186043</v>
      </c>
      <c r="AC136" s="9">
        <f t="shared" ref="AC136" ca="1" si="112">(-0.1489*L136 + 14.886 )*SUM(U136:X136)/80</f>
        <v>0.7965099712656899</v>
      </c>
      <c r="AD136" s="22">
        <f t="shared" ref="AD136" si="113">( -9*10^(-5)*M136^2 + 0.0756*M136- 14.197)/$AG$2</f>
        <v>-31.810000000000013</v>
      </c>
    </row>
    <row r="137" spans="1:30" x14ac:dyDescent="0.25">
      <c r="A137" s="3"/>
    </row>
    <row r="138" spans="1:30" x14ac:dyDescent="0.25">
      <c r="A138" s="3"/>
    </row>
    <row r="139" spans="1:30" x14ac:dyDescent="0.25">
      <c r="A139" s="3"/>
    </row>
    <row r="140" spans="1:30" x14ac:dyDescent="0.25">
      <c r="A140" s="3"/>
    </row>
    <row r="141" spans="1:30" x14ac:dyDescent="0.25">
      <c r="A141" s="3"/>
    </row>
    <row r="142" spans="1:30" x14ac:dyDescent="0.25">
      <c r="A142" s="3"/>
    </row>
    <row r="143" spans="1:30" x14ac:dyDescent="0.25">
      <c r="A143" s="3"/>
    </row>
    <row r="144" spans="1:30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Описание</vt:lpstr>
      <vt:lpstr>&gt;&gt;&gt;&gt;</vt:lpstr>
      <vt:lpstr>Предсказание</vt:lpstr>
      <vt:lpstr>Формулы</vt:lpstr>
      <vt:lpstr>ГенерированныеДанные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2018-07-26T21:38:37Z</dcterms:modified>
</cp:coreProperties>
</file>