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Загрузки\"/>
    </mc:Choice>
  </mc:AlternateContent>
  <xr:revisionPtr revIDLastSave="0" documentId="13_ncr:1_{D33D61FE-2931-4E23-A185-80F992D6CF35}" xr6:coauthVersionLast="45" xr6:coauthVersionMax="45" xr10:uidLastSave="{00000000-0000-0000-0000-000000000000}"/>
  <bookViews>
    <workbookView xWindow="-120" yWindow="-120" windowWidth="29040" windowHeight="16440" activeTab="3" xr2:uid="{DE28A47E-F044-4310-BF9C-B078E1A0CF58}"/>
  </bookViews>
  <sheets>
    <sheet name="AMD" sheetId="2" r:id="rId1"/>
    <sheet name="Berlin" sheetId="3" r:id="rId2"/>
    <sheet name="Gladiolus" sheetId="4" r:id="rId3"/>
    <sheet name="Выборки" sheetId="5" r:id="rId4"/>
    <sheet name="Лист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9" i="5" l="1"/>
  <c r="AA20" i="5"/>
  <c r="AA21" i="5"/>
  <c r="AA22" i="5"/>
  <c r="Z19" i="5"/>
  <c r="Z20" i="5"/>
  <c r="Z21" i="5"/>
  <c r="Z22" i="5"/>
  <c r="Y19" i="5"/>
  <c r="Y20" i="5"/>
  <c r="Y21" i="5"/>
  <c r="Y22" i="5"/>
  <c r="AA7" i="5"/>
  <c r="AA8" i="5"/>
  <c r="AA9" i="5"/>
  <c r="AA10" i="5"/>
  <c r="AA11" i="5"/>
  <c r="AA12" i="5"/>
  <c r="AA13" i="5"/>
  <c r="AA14" i="5"/>
  <c r="Z7" i="5"/>
  <c r="Z8" i="5"/>
  <c r="Z9" i="5"/>
  <c r="Z10" i="5"/>
  <c r="Z11" i="5"/>
  <c r="Z12" i="5"/>
  <c r="Z13" i="5"/>
  <c r="Z14" i="5"/>
  <c r="Y7" i="5"/>
  <c r="Y8" i="5"/>
  <c r="Y9" i="5"/>
  <c r="Y10" i="5"/>
  <c r="Y11" i="5"/>
  <c r="Y12" i="5"/>
  <c r="Y13" i="5"/>
  <c r="Y14" i="5"/>
  <c r="AF18" i="5" l="1"/>
  <c r="AF19" i="5"/>
  <c r="AF20" i="5"/>
  <c r="AF21" i="5"/>
  <c r="AF22" i="5"/>
  <c r="AF17" i="5"/>
  <c r="W13" i="5"/>
  <c r="W14" i="5"/>
  <c r="X19" i="5"/>
  <c r="X4" i="5"/>
  <c r="X7" i="5"/>
  <c r="X10" i="5"/>
  <c r="X13" i="5"/>
  <c r="B23" i="5"/>
  <c r="B24" i="5"/>
  <c r="B25" i="5"/>
  <c r="C23" i="5"/>
  <c r="D23" i="5"/>
  <c r="C25" i="5"/>
  <c r="D25" i="5"/>
  <c r="E25" i="5"/>
  <c r="F25" i="5"/>
  <c r="C28" i="5"/>
  <c r="D28" i="5"/>
  <c r="E30" i="5"/>
  <c r="F30" i="5"/>
  <c r="L7" i="5"/>
  <c r="X21" i="5" s="1"/>
  <c r="M7" i="5"/>
  <c r="N7" i="5"/>
  <c r="O7" i="5"/>
  <c r="P7" i="5"/>
  <c r="L8" i="5"/>
  <c r="X22" i="5" s="1"/>
  <c r="M8" i="5"/>
  <c r="N8" i="5"/>
  <c r="O8" i="5"/>
  <c r="P8" i="5"/>
  <c r="K8" i="5"/>
  <c r="W22" i="5" s="1"/>
  <c r="K7" i="5"/>
  <c r="W21" i="5" s="1"/>
  <c r="L5" i="5"/>
  <c r="M5" i="5"/>
  <c r="N5" i="5"/>
  <c r="O5" i="5"/>
  <c r="P5" i="5"/>
  <c r="L6" i="5"/>
  <c r="X20" i="5" s="1"/>
  <c r="M6" i="5"/>
  <c r="N6" i="5"/>
  <c r="O6" i="5"/>
  <c r="P6" i="5"/>
  <c r="K6" i="5"/>
  <c r="W20" i="5" s="1"/>
  <c r="K5" i="5"/>
  <c r="W19" i="5" s="1"/>
  <c r="C11" i="5"/>
  <c r="X11" i="5" s="1"/>
  <c r="D11" i="5"/>
  <c r="E11" i="5"/>
  <c r="E27" i="5" s="1"/>
  <c r="F11" i="5"/>
  <c r="G11" i="5"/>
  <c r="C12" i="5"/>
  <c r="X12" i="5" s="1"/>
  <c r="D12" i="5"/>
  <c r="E12" i="5"/>
  <c r="E28" i="5" s="1"/>
  <c r="F12" i="5"/>
  <c r="F28" i="5" s="1"/>
  <c r="G12" i="5"/>
  <c r="G28" i="5" s="1"/>
  <c r="C13" i="5"/>
  <c r="C29" i="5" s="1"/>
  <c r="D13" i="5"/>
  <c r="D29" i="5" s="1"/>
  <c r="E13" i="5"/>
  <c r="E29" i="5" s="1"/>
  <c r="F13" i="5"/>
  <c r="G13" i="5"/>
  <c r="C14" i="5"/>
  <c r="X14" i="5" s="1"/>
  <c r="D14" i="5"/>
  <c r="E14" i="5"/>
  <c r="F14" i="5"/>
  <c r="G14" i="5"/>
  <c r="G30" i="5" s="1"/>
  <c r="B12" i="5"/>
  <c r="B28" i="5" s="1"/>
  <c r="B13" i="5"/>
  <c r="B29" i="5" s="1"/>
  <c r="B14" i="5"/>
  <c r="B30" i="5" s="1"/>
  <c r="B11" i="5"/>
  <c r="B27" i="5" s="1"/>
  <c r="C7" i="5"/>
  <c r="D7" i="5"/>
  <c r="E7" i="5"/>
  <c r="E23" i="5" s="1"/>
  <c r="F7" i="5"/>
  <c r="G7" i="5"/>
  <c r="C8" i="5"/>
  <c r="X8" i="5" s="1"/>
  <c r="D8" i="5"/>
  <c r="E8" i="5"/>
  <c r="E24" i="5" s="1"/>
  <c r="F8" i="5"/>
  <c r="G8" i="5"/>
  <c r="C9" i="5"/>
  <c r="X9" i="5" s="1"/>
  <c r="D9" i="5"/>
  <c r="E9" i="5"/>
  <c r="F9" i="5"/>
  <c r="G9" i="5"/>
  <c r="C10" i="5"/>
  <c r="C26" i="5" s="1"/>
  <c r="D10" i="5"/>
  <c r="D26" i="5" s="1"/>
  <c r="E10" i="5"/>
  <c r="E26" i="5" s="1"/>
  <c r="F10" i="5"/>
  <c r="G10" i="5"/>
  <c r="B8" i="5"/>
  <c r="W8" i="5" s="1"/>
  <c r="B9" i="5"/>
  <c r="W9" i="5" s="1"/>
  <c r="B10" i="5"/>
  <c r="B26" i="5" s="1"/>
  <c r="B7" i="5"/>
  <c r="W7" i="5" s="1"/>
  <c r="C4" i="5"/>
  <c r="C20" i="5" s="1"/>
  <c r="D4" i="5"/>
  <c r="E4" i="5"/>
  <c r="E20" i="5" s="1"/>
  <c r="F4" i="5"/>
  <c r="Z4" i="5" s="1"/>
  <c r="G4" i="5"/>
  <c r="AA4" i="5" s="1"/>
  <c r="C5" i="5"/>
  <c r="X5" i="5" s="1"/>
  <c r="D5" i="5"/>
  <c r="E5" i="5"/>
  <c r="E21" i="5" s="1"/>
  <c r="F5" i="5"/>
  <c r="G5" i="5"/>
  <c r="C6" i="5"/>
  <c r="C22" i="5" s="1"/>
  <c r="D6" i="5"/>
  <c r="E6" i="5"/>
  <c r="E22" i="5" s="1"/>
  <c r="F6" i="5"/>
  <c r="G6" i="5"/>
  <c r="L3" i="5"/>
  <c r="X17" i="5" s="1"/>
  <c r="M3" i="5"/>
  <c r="Y17" i="5" s="1"/>
  <c r="N3" i="5"/>
  <c r="O3" i="5"/>
  <c r="Z17" i="5" s="1"/>
  <c r="P3" i="5"/>
  <c r="AA17" i="5" s="1"/>
  <c r="L4" i="5"/>
  <c r="X18" i="5" s="1"/>
  <c r="M4" i="5"/>
  <c r="Y18" i="5" s="1"/>
  <c r="N4" i="5"/>
  <c r="O4" i="5"/>
  <c r="Z18" i="5" s="1"/>
  <c r="P4" i="5"/>
  <c r="AA18" i="5" s="1"/>
  <c r="G3" i="5"/>
  <c r="C3" i="5"/>
  <c r="C19" i="5" s="1"/>
  <c r="D3" i="5"/>
  <c r="E3" i="5"/>
  <c r="E19" i="5" s="1"/>
  <c r="F3" i="5"/>
  <c r="B4" i="5"/>
  <c r="W4" i="5" s="1"/>
  <c r="B5" i="5"/>
  <c r="W5" i="5" s="1"/>
  <c r="B6" i="5"/>
  <c r="W6" i="5" s="1"/>
  <c r="K3" i="5"/>
  <c r="W17" i="5" s="1"/>
  <c r="K4" i="5"/>
  <c r="W18" i="5" s="1"/>
  <c r="B3" i="5"/>
  <c r="W3" i="5" s="1"/>
  <c r="F21" i="5" l="1"/>
  <c r="Z5" i="5"/>
  <c r="D21" i="5"/>
  <c r="Y5" i="5"/>
  <c r="D20" i="5"/>
  <c r="Y4" i="5"/>
  <c r="D22" i="5"/>
  <c r="Y6" i="5"/>
  <c r="D19" i="5"/>
  <c r="Y3" i="5"/>
  <c r="G19" i="5"/>
  <c r="AA3" i="5"/>
  <c r="B22" i="5"/>
  <c r="F19" i="5"/>
  <c r="Z3" i="5"/>
  <c r="G22" i="5"/>
  <c r="AA6" i="5"/>
  <c r="F22" i="5"/>
  <c r="Z6" i="5"/>
  <c r="G21" i="5"/>
  <c r="AA5" i="5"/>
  <c r="G25" i="5"/>
  <c r="C21" i="5"/>
  <c r="W12" i="5"/>
  <c r="G20" i="5"/>
  <c r="F27" i="5"/>
  <c r="W11" i="5"/>
  <c r="G27" i="5"/>
  <c r="G29" i="5"/>
  <c r="B21" i="5"/>
  <c r="W10" i="5"/>
  <c r="F29" i="5"/>
  <c r="D27" i="5"/>
  <c r="G24" i="5"/>
  <c r="B20" i="5"/>
  <c r="X6" i="5"/>
  <c r="X3" i="5"/>
  <c r="C27" i="5"/>
  <c r="F24" i="5"/>
  <c r="B19" i="5"/>
  <c r="D30" i="5"/>
  <c r="C30" i="5"/>
  <c r="G26" i="5"/>
  <c r="F20" i="5"/>
  <c r="F26" i="5"/>
  <c r="D24" i="5"/>
  <c r="C24" i="5"/>
  <c r="G23" i="5"/>
  <c r="F23" i="5"/>
  <c r="V28" i="1" l="1"/>
  <c r="V29" i="1"/>
  <c r="V30" i="1"/>
  <c r="V31" i="1"/>
  <c r="V32" i="1"/>
  <c r="V33" i="1"/>
  <c r="V34" i="1"/>
  <c r="V35" i="1"/>
  <c r="V36" i="1"/>
  <c r="V37" i="1"/>
  <c r="V38" i="1"/>
  <c r="V27" i="1"/>
</calcChain>
</file>

<file path=xl/sharedStrings.xml><?xml version="1.0" encoding="utf-8"?>
<sst xmlns="http://schemas.openxmlformats.org/spreadsheetml/2006/main" count="96" uniqueCount="41">
  <si>
    <t>Contrast</t>
  </si>
  <si>
    <t>RMS_Contrast</t>
  </si>
  <si>
    <t>CustomMetric</t>
  </si>
  <si>
    <t>Berlin</t>
  </si>
  <si>
    <t>AMDTest</t>
  </si>
  <si>
    <t>3 обуч выборки по 4 обучение 2 на распозн (всего 6)</t>
  </si>
  <si>
    <t>это всё по каждому признаку(по одному)</t>
  </si>
  <si>
    <t>B</t>
  </si>
  <si>
    <t>A - (max - min) / (max + min)  по яркости пикселей</t>
  </si>
  <si>
    <t>B - cреднеквадратическая контрастность</t>
  </si>
  <si>
    <t>A</t>
  </si>
  <si>
    <t>C - D/E</t>
  </si>
  <si>
    <t>D</t>
  </si>
  <si>
    <t>E</t>
  </si>
  <si>
    <t>D - среднее - (СКО * (отношение пикселей выше среднего к пикселям ниже среднего)**0.5 )</t>
  </si>
  <si>
    <t>E - среднее + (СКО * (отношение пикселей ниже среднего к пикселям выше среднего)**0.5 )</t>
  </si>
  <si>
    <t>C</t>
  </si>
  <si>
    <t>Описание метрик</t>
  </si>
  <si>
    <t>Признаки</t>
  </si>
  <si>
    <t>Классы</t>
  </si>
  <si>
    <t>Обучающая выборка</t>
  </si>
  <si>
    <t>Тестовая выборка</t>
  </si>
  <si>
    <t>Обучающая выборка (классы с 0)</t>
  </si>
  <si>
    <t>Оценка информативност</t>
  </si>
  <si>
    <t>Признак</t>
  </si>
  <si>
    <t>Сочетания признаков по 2</t>
  </si>
  <si>
    <t>Сочетания признаков по 3</t>
  </si>
  <si>
    <t>Сочетания признаков по 5</t>
  </si>
  <si>
    <t>Сочетания признаков по 4</t>
  </si>
  <si>
    <t>Обучающая выборка (урезанная)</t>
  </si>
  <si>
    <t>Тестовая выборка (урезанная)</t>
  </si>
  <si>
    <t>A&amp;B</t>
  </si>
  <si>
    <t>A&amp;C</t>
  </si>
  <si>
    <t>A&amp;D</t>
  </si>
  <si>
    <t>A&amp;E</t>
  </si>
  <si>
    <t>B&amp;C</t>
  </si>
  <si>
    <t>B&amp;D</t>
  </si>
  <si>
    <t>B&amp;E</t>
  </si>
  <si>
    <t>C&amp;D</t>
  </si>
  <si>
    <t>C&amp;E</t>
  </si>
  <si>
    <t>D&amp;E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</si>
</sst>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0" xfId="0" applyFont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3" xfId="0" applyFill="1" applyBorder="1"/>
    <xf numFmtId="0" fontId="0" fillId="6" borderId="5" xfId="0" applyFill="1" applyBorder="1"/>
    <xf numFmtId="0" fontId="0" fillId="6" borderId="8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1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Выборки!$X$3:$X$6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8-4251-8A30-A0D41D6C3E7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Выборки!$X$7:$X$10</c:f>
              <c:numCache>
                <c:formatCode>General</c:formatCode>
                <c:ptCount val="4"/>
                <c:pt idx="0">
                  <c:v>0.90298507462686495</c:v>
                </c:pt>
                <c:pt idx="1">
                  <c:v>0.89591078066914498</c:v>
                </c:pt>
                <c:pt idx="2">
                  <c:v>0.96911196911196895</c:v>
                </c:pt>
                <c:pt idx="3">
                  <c:v>0.9921875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8-4251-8A30-A0D41D6C3E7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Выборки!$X$11:$X$14</c:f>
              <c:numCache>
                <c:formatCode>General</c:formatCode>
                <c:ptCount val="4"/>
                <c:pt idx="0">
                  <c:v>0.35555555555555501</c:v>
                </c:pt>
                <c:pt idx="1">
                  <c:v>0.60912052117263804</c:v>
                </c:pt>
                <c:pt idx="2">
                  <c:v>0.48520710059171501</c:v>
                </c:pt>
                <c:pt idx="3">
                  <c:v>0.65359477124182996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8-4251-8A30-A0D41D6C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2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Выборки!$Y$3:$Y$6</c:f>
              <c:numCache>
                <c:formatCode>General</c:formatCode>
                <c:ptCount val="4"/>
                <c:pt idx="0">
                  <c:v>58.995246497248601</c:v>
                </c:pt>
                <c:pt idx="1">
                  <c:v>65.915559156548298</c:v>
                </c:pt>
                <c:pt idx="2">
                  <c:v>52.469806082801199</c:v>
                </c:pt>
                <c:pt idx="3">
                  <c:v>57.527005713237898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5-4068-881C-4B8B55AA2F1E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Выборки!$Y$7:$Y$10</c:f>
              <c:numCache>
                <c:formatCode>General</c:formatCode>
                <c:ptCount val="4"/>
                <c:pt idx="0">
                  <c:v>53.482470145733402</c:v>
                </c:pt>
                <c:pt idx="1">
                  <c:v>55.529759531272703</c:v>
                </c:pt>
                <c:pt idx="2">
                  <c:v>47.272203730517703</c:v>
                </c:pt>
                <c:pt idx="3">
                  <c:v>51.151788407176703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5-4068-881C-4B8B55AA2F1E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Выборки!$Y$11:$Y$14</c:f>
              <c:numCache>
                <c:formatCode>General</c:formatCode>
                <c:ptCount val="4"/>
                <c:pt idx="0">
                  <c:v>14.3326480826242</c:v>
                </c:pt>
                <c:pt idx="1">
                  <c:v>26.8663368774234</c:v>
                </c:pt>
                <c:pt idx="2">
                  <c:v>36.691772320822899</c:v>
                </c:pt>
                <c:pt idx="3">
                  <c:v>57.1983506079672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5-4068-881C-4B8B55AA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3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Выборки!$Z$3:$Z$6</c:f>
              <c:numCache>
                <c:formatCode>General</c:formatCode>
                <c:ptCount val="4"/>
                <c:pt idx="0">
                  <c:v>85</c:v>
                </c:pt>
                <c:pt idx="1">
                  <c:v>81</c:v>
                </c:pt>
                <c:pt idx="2">
                  <c:v>149</c:v>
                </c:pt>
                <c:pt idx="3">
                  <c:v>86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E-490D-9866-3B85410FCDD9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Выборки!$Z$7:$Z$10</c:f>
              <c:numCache>
                <c:formatCode>General</c:formatCode>
                <c:ptCount val="4"/>
                <c:pt idx="0">
                  <c:v>42</c:v>
                </c:pt>
                <c:pt idx="1">
                  <c:v>74</c:v>
                </c:pt>
                <c:pt idx="2">
                  <c:v>61</c:v>
                </c:pt>
                <c:pt idx="3">
                  <c:v>33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E-490D-9866-3B85410FCDD9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Выборки!$Z$11:$Z$14</c:f>
              <c:numCache>
                <c:formatCode>General</c:formatCode>
                <c:ptCount val="4"/>
                <c:pt idx="0">
                  <c:v>111</c:v>
                </c:pt>
                <c:pt idx="1">
                  <c:v>142</c:v>
                </c:pt>
                <c:pt idx="2">
                  <c:v>114</c:v>
                </c:pt>
                <c:pt idx="3">
                  <c:v>84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9E-490D-9866-3B85410F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4 признаку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Выборки!$AA$3:$AA$6</c:f>
              <c:numCache>
                <c:formatCode>General</c:formatCode>
                <c:ptCount val="4"/>
                <c:pt idx="0">
                  <c:v>258</c:v>
                </c:pt>
                <c:pt idx="1">
                  <c:v>258</c:v>
                </c:pt>
                <c:pt idx="2">
                  <c:v>264</c:v>
                </c:pt>
                <c:pt idx="3">
                  <c:v>258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2-4F6F-8ACD-22EF5B66789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Выборки!$AA$7:$AA$10</c:f>
              <c:numCache>
                <c:formatCode>General</c:formatCode>
                <c:ptCount val="4"/>
                <c:pt idx="0">
                  <c:v>155</c:v>
                </c:pt>
                <c:pt idx="1">
                  <c:v>185</c:v>
                </c:pt>
                <c:pt idx="2">
                  <c:v>156</c:v>
                </c:pt>
                <c:pt idx="3">
                  <c:v>145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2-4F6F-8ACD-22EF5B66789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Выборки!$X$11:$X$14</c:f>
              <c:numCache>
                <c:formatCode>General</c:formatCode>
                <c:ptCount val="4"/>
                <c:pt idx="0">
                  <c:v>0.35555555555555501</c:v>
                </c:pt>
                <c:pt idx="1">
                  <c:v>0.60912052117263804</c:v>
                </c:pt>
                <c:pt idx="2">
                  <c:v>0.48520710059171501</c:v>
                </c:pt>
                <c:pt idx="3">
                  <c:v>0.65359477124182996</c:v>
                </c:pt>
              </c:numCache>
            </c:numRef>
          </c:xVal>
          <c:yVal>
            <c:numRef>
              <c:f>Выборки!$AB$3:$AB$14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2-4F6F-8ACD-22EF5B66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480"/>
        <c:axId val="537914608"/>
      </c:scatterChart>
      <c:valAx>
        <c:axId val="5598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14608"/>
        <c:crosses val="autoZero"/>
        <c:crossBetween val="midCat"/>
      </c:valAx>
      <c:valAx>
        <c:axId val="53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признакам </a:t>
            </a:r>
            <a:r>
              <a:rPr lang="en-US" baseline="0"/>
              <a:t>A&amp;E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Выборки!$X$3:$X$6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Выборки!$AA$3:$AA$6</c:f>
              <c:numCache>
                <c:formatCode>General</c:formatCode>
                <c:ptCount val="4"/>
                <c:pt idx="0">
                  <c:v>258</c:v>
                </c:pt>
                <c:pt idx="1">
                  <c:v>258</c:v>
                </c:pt>
                <c:pt idx="2">
                  <c:v>264</c:v>
                </c:pt>
                <c:pt idx="3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518-BAAB-6B157F046D94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Выборки!$X$7:$X$10</c:f>
              <c:numCache>
                <c:formatCode>General</c:formatCode>
                <c:ptCount val="4"/>
                <c:pt idx="0">
                  <c:v>0.90298507462686495</c:v>
                </c:pt>
                <c:pt idx="1">
                  <c:v>0.89591078066914498</c:v>
                </c:pt>
                <c:pt idx="2">
                  <c:v>0.96911196911196895</c:v>
                </c:pt>
                <c:pt idx="3">
                  <c:v>0.9921875</c:v>
                </c:pt>
              </c:numCache>
            </c:numRef>
          </c:xVal>
          <c:yVal>
            <c:numRef>
              <c:f>Выборки!$AA$7:$AA$10</c:f>
              <c:numCache>
                <c:formatCode>General</c:formatCode>
                <c:ptCount val="4"/>
                <c:pt idx="0">
                  <c:v>155</c:v>
                </c:pt>
                <c:pt idx="1">
                  <c:v>185</c:v>
                </c:pt>
                <c:pt idx="2">
                  <c:v>156</c:v>
                </c:pt>
                <c:pt idx="3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2-4518-BAAB-6B157F046D94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Выборки!$X$11:$X$14</c:f>
              <c:numCache>
                <c:formatCode>General</c:formatCode>
                <c:ptCount val="4"/>
                <c:pt idx="0">
                  <c:v>0.35555555555555501</c:v>
                </c:pt>
                <c:pt idx="1">
                  <c:v>0.60912052117263804</c:v>
                </c:pt>
                <c:pt idx="2">
                  <c:v>0.48520710059171501</c:v>
                </c:pt>
                <c:pt idx="3">
                  <c:v>0.65359477124182996</c:v>
                </c:pt>
              </c:numCache>
            </c:numRef>
          </c:xVal>
          <c:yVal>
            <c:numRef>
              <c:f>Выборки!$AA$11:$AA$14</c:f>
              <c:numCache>
                <c:formatCode>General</c:formatCode>
                <c:ptCount val="4"/>
                <c:pt idx="0">
                  <c:v>140</c:v>
                </c:pt>
                <c:pt idx="1">
                  <c:v>196</c:v>
                </c:pt>
                <c:pt idx="2">
                  <c:v>189</c:v>
                </c:pt>
                <c:pt idx="3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2-4518-BAAB-6B157F04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46192"/>
        <c:axId val="571711552"/>
      </c:scatterChart>
      <c:valAx>
        <c:axId val="5657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11552"/>
        <c:crosses val="autoZero"/>
        <c:crossBetween val="midCat"/>
      </c:valAx>
      <c:valAx>
        <c:axId val="571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Лист1!$C$6:$H$6</c:f>
              <c:numCache>
                <c:formatCode>General</c:formatCode>
                <c:ptCount val="6"/>
                <c:pt idx="0">
                  <c:v>53.482470145733402</c:v>
                </c:pt>
                <c:pt idx="1">
                  <c:v>55.529759531272703</c:v>
                </c:pt>
                <c:pt idx="2">
                  <c:v>47.272203730517703</c:v>
                </c:pt>
                <c:pt idx="3">
                  <c:v>51.151788407176703</c:v>
                </c:pt>
                <c:pt idx="4">
                  <c:v>56.637578531825703</c:v>
                </c:pt>
                <c:pt idx="5">
                  <c:v>55.813733982171897</c:v>
                </c:pt>
              </c:numCache>
            </c:numRef>
          </c:xVal>
          <c:yVal>
            <c:numRef>
              <c:f>Лист1!$C$7:$H$7</c:f>
              <c:numCache>
                <c:formatCode>General</c:formatCode>
                <c:ptCount val="6"/>
                <c:pt idx="0">
                  <c:v>0.27096774193548301</c:v>
                </c:pt>
                <c:pt idx="1">
                  <c:v>0.4</c:v>
                </c:pt>
                <c:pt idx="2">
                  <c:v>0.39102564102564102</c:v>
                </c:pt>
                <c:pt idx="3">
                  <c:v>0.22758620689655101</c:v>
                </c:pt>
                <c:pt idx="4">
                  <c:v>0.38043478260869501</c:v>
                </c:pt>
                <c:pt idx="5">
                  <c:v>0.36206896551724099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0-4E41-A88E-B677E8C7E07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Лист1!$T$6:$Y$6</c:f>
              <c:numCache>
                <c:formatCode>General</c:formatCode>
                <c:ptCount val="6"/>
                <c:pt idx="0">
                  <c:v>58.995246497248601</c:v>
                </c:pt>
                <c:pt idx="1">
                  <c:v>65.915559156548298</c:v>
                </c:pt>
                <c:pt idx="2">
                  <c:v>52.469806082801199</c:v>
                </c:pt>
                <c:pt idx="3">
                  <c:v>57.527005713237898</c:v>
                </c:pt>
                <c:pt idx="4">
                  <c:v>68.223295278922805</c:v>
                </c:pt>
                <c:pt idx="5">
                  <c:v>58.602122043104401</c:v>
                </c:pt>
              </c:numCache>
            </c:numRef>
          </c:xVal>
          <c:yVal>
            <c:numRef>
              <c:f>Лист1!$T$7:$Y$7</c:f>
              <c:numCache>
                <c:formatCode>General</c:formatCode>
                <c:ptCount val="6"/>
                <c:pt idx="0">
                  <c:v>0.32945736434108502</c:v>
                </c:pt>
                <c:pt idx="1">
                  <c:v>0.31395348837209303</c:v>
                </c:pt>
                <c:pt idx="2">
                  <c:v>0.564393939393939</c:v>
                </c:pt>
                <c:pt idx="3">
                  <c:v>0.33333333333333298</c:v>
                </c:pt>
                <c:pt idx="4">
                  <c:v>0.30232558139534799</c:v>
                </c:pt>
                <c:pt idx="5">
                  <c:v>0.43846153846153801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0-4E41-A88E-B677E8C7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07408"/>
        <c:axId val="531407736"/>
      </c:scatterChart>
      <c:valAx>
        <c:axId val="5314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07736"/>
        <c:crosses val="autoZero"/>
        <c:crossBetween val="midCat"/>
      </c:valAx>
      <c:valAx>
        <c:axId val="5314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0</xdr:rowOff>
    </xdr:from>
    <xdr:to>
      <xdr:col>19</xdr:col>
      <xdr:colOff>438150</xdr:colOff>
      <xdr:row>6</xdr:row>
      <xdr:rowOff>188595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8448D8-95B4-4838-962D-DFEDA6C6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7</xdr:row>
      <xdr:rowOff>9525</xdr:rowOff>
    </xdr:from>
    <xdr:to>
      <xdr:col>19</xdr:col>
      <xdr:colOff>438150</xdr:colOff>
      <xdr:row>14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E31F08-1140-4F76-8A15-14E5E91D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14</xdr:row>
      <xdr:rowOff>19050</xdr:rowOff>
    </xdr:from>
    <xdr:to>
      <xdr:col>19</xdr:col>
      <xdr:colOff>447675</xdr:colOff>
      <xdr:row>21</xdr:row>
      <xdr:rowOff>17145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022D71-106B-4A78-9687-24294558B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21</xdr:row>
      <xdr:rowOff>28575</xdr:rowOff>
    </xdr:from>
    <xdr:to>
      <xdr:col>19</xdr:col>
      <xdr:colOff>447675</xdr:colOff>
      <xdr:row>28</xdr:row>
      <xdr:rowOff>26670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FBF400-65F5-4A3B-A7EC-7855CA64D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304800</xdr:colOff>
      <xdr:row>22</xdr:row>
      <xdr:rowOff>152400</xdr:rowOff>
    </xdr:from>
    <xdr:to>
      <xdr:col>28</xdr:col>
      <xdr:colOff>0</xdr:colOff>
      <xdr:row>37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AD7C868-8DAA-4058-A500-B8265F6A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9</xdr:row>
      <xdr:rowOff>47625</xdr:rowOff>
    </xdr:from>
    <xdr:to>
      <xdr:col>8</xdr:col>
      <xdr:colOff>257175</xdr:colOff>
      <xdr:row>23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DB8882-0618-46EE-9A39-78A2414BC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B69B-1F5A-42CC-B665-99CA0D79332E}">
  <dimension ref="A3:I23"/>
  <sheetViews>
    <sheetView workbookViewId="0">
      <selection activeCell="C10" sqref="C10"/>
    </sheetView>
  </sheetViews>
  <sheetFormatPr defaultRowHeight="15" x14ac:dyDescent="0.25"/>
  <cols>
    <col min="1" max="1" width="88.140625" bestFit="1" customWidth="1"/>
    <col min="2" max="2" width="9.7109375" bestFit="1" customWidth="1"/>
    <col min="4" max="4" width="13.5703125" bestFit="1" customWidth="1"/>
  </cols>
  <sheetData>
    <row r="3" spans="1:9" x14ac:dyDescent="0.25">
      <c r="A3" s="11" t="s">
        <v>17</v>
      </c>
      <c r="B3" t="s">
        <v>18</v>
      </c>
    </row>
    <row r="4" spans="1:9" x14ac:dyDescent="0.25">
      <c r="A4" t="s">
        <v>8</v>
      </c>
      <c r="B4" t="s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25">
      <c r="A5" t="s">
        <v>9</v>
      </c>
      <c r="B5" t="s">
        <v>7</v>
      </c>
      <c r="C5">
        <v>58.995246497248601</v>
      </c>
      <c r="D5">
        <v>65.915559156548298</v>
      </c>
      <c r="E5">
        <v>52.469806082801199</v>
      </c>
      <c r="F5">
        <v>57.527005713237898</v>
      </c>
      <c r="G5">
        <v>68.223295278922805</v>
      </c>
      <c r="H5">
        <v>58.602122043104401</v>
      </c>
    </row>
    <row r="6" spans="1:9" x14ac:dyDescent="0.25">
      <c r="A6" t="s">
        <v>11</v>
      </c>
      <c r="B6" t="s">
        <v>16</v>
      </c>
      <c r="C6">
        <v>0.32945736434108502</v>
      </c>
      <c r="D6">
        <v>0.31395348837209303</v>
      </c>
      <c r="E6">
        <v>0.564393939393939</v>
      </c>
      <c r="F6">
        <v>0.33333333333333298</v>
      </c>
      <c r="G6">
        <v>0.30232558139534799</v>
      </c>
      <c r="H6">
        <v>0.43846153846153801</v>
      </c>
    </row>
    <row r="7" spans="1:9" x14ac:dyDescent="0.25">
      <c r="A7" t="s">
        <v>14</v>
      </c>
      <c r="B7" t="s">
        <v>12</v>
      </c>
      <c r="C7">
        <v>85</v>
      </c>
      <c r="D7">
        <v>81</v>
      </c>
      <c r="E7">
        <v>149</v>
      </c>
      <c r="F7">
        <v>86</v>
      </c>
      <c r="G7">
        <v>78</v>
      </c>
      <c r="H7">
        <v>114</v>
      </c>
    </row>
    <row r="8" spans="1:9" x14ac:dyDescent="0.25">
      <c r="A8" t="s">
        <v>15</v>
      </c>
      <c r="B8" t="s">
        <v>13</v>
      </c>
      <c r="C8">
        <v>258</v>
      </c>
      <c r="D8">
        <v>258</v>
      </c>
      <c r="E8">
        <v>264</v>
      </c>
      <c r="F8">
        <v>258</v>
      </c>
      <c r="G8">
        <v>258</v>
      </c>
      <c r="H8">
        <v>260</v>
      </c>
    </row>
    <row r="16" spans="1:9" x14ac:dyDescent="0.25">
      <c r="E16" s="28" t="s">
        <v>18</v>
      </c>
      <c r="F16" s="28"/>
      <c r="G16" s="28"/>
      <c r="H16" s="28"/>
      <c r="I16" s="28"/>
    </row>
    <row r="17" spans="3:9" x14ac:dyDescent="0.25">
      <c r="D17" s="10"/>
      <c r="E17" t="s">
        <v>10</v>
      </c>
      <c r="F17" t="s">
        <v>7</v>
      </c>
      <c r="G17" t="s">
        <v>16</v>
      </c>
      <c r="H17" t="s">
        <v>12</v>
      </c>
      <c r="I17" t="s">
        <v>13</v>
      </c>
    </row>
    <row r="18" spans="3:9" x14ac:dyDescent="0.25">
      <c r="C18" s="29" t="s">
        <v>19</v>
      </c>
      <c r="D18" s="12">
        <v>1</v>
      </c>
      <c r="E18" s="2">
        <v>1</v>
      </c>
      <c r="F18" s="2">
        <v>58.995246497248601</v>
      </c>
      <c r="G18" s="2">
        <v>0.32945736434108502</v>
      </c>
      <c r="H18" s="2">
        <v>85</v>
      </c>
      <c r="I18" s="3">
        <v>258</v>
      </c>
    </row>
    <row r="19" spans="3:9" x14ac:dyDescent="0.25">
      <c r="C19" s="29"/>
      <c r="D19" s="13">
        <v>1</v>
      </c>
      <c r="E19" s="5">
        <v>1</v>
      </c>
      <c r="F19" s="5">
        <v>65.915559156548298</v>
      </c>
      <c r="G19" s="5">
        <v>0.31395348837209303</v>
      </c>
      <c r="H19" s="5">
        <v>81</v>
      </c>
      <c r="I19" s="6">
        <v>258</v>
      </c>
    </row>
    <row r="20" spans="3:9" x14ac:dyDescent="0.25">
      <c r="C20" s="29"/>
      <c r="D20" s="13">
        <v>1</v>
      </c>
      <c r="E20" s="5">
        <v>1</v>
      </c>
      <c r="F20" s="5">
        <v>52.469806082801199</v>
      </c>
      <c r="G20" s="5">
        <v>0.564393939393939</v>
      </c>
      <c r="H20" s="5">
        <v>149</v>
      </c>
      <c r="I20" s="6">
        <v>264</v>
      </c>
    </row>
    <row r="21" spans="3:9" x14ac:dyDescent="0.25">
      <c r="C21" s="29"/>
      <c r="D21" s="13">
        <v>1</v>
      </c>
      <c r="E21" s="5">
        <v>1</v>
      </c>
      <c r="F21" s="5">
        <v>57.527005713237898</v>
      </c>
      <c r="G21" s="5">
        <v>0.33333333333333298</v>
      </c>
      <c r="H21" s="5">
        <v>86</v>
      </c>
      <c r="I21" s="6">
        <v>258</v>
      </c>
    </row>
    <row r="22" spans="3:9" x14ac:dyDescent="0.25">
      <c r="C22" s="29"/>
      <c r="D22" s="13">
        <v>1</v>
      </c>
      <c r="E22" s="5">
        <v>1</v>
      </c>
      <c r="F22" s="5">
        <v>68.223295278922805</v>
      </c>
      <c r="G22" s="5">
        <v>0.30232558139534799</v>
      </c>
      <c r="H22" s="5">
        <v>78</v>
      </c>
      <c r="I22" s="6">
        <v>258</v>
      </c>
    </row>
    <row r="23" spans="3:9" x14ac:dyDescent="0.25">
      <c r="C23" s="29"/>
      <c r="D23" s="14">
        <v>1</v>
      </c>
      <c r="E23" s="8">
        <v>1</v>
      </c>
      <c r="F23" s="8">
        <v>58.602122043104401</v>
      </c>
      <c r="G23" s="8">
        <v>0.43846153846153801</v>
      </c>
      <c r="H23" s="8">
        <v>114</v>
      </c>
      <c r="I23" s="9">
        <v>260</v>
      </c>
    </row>
  </sheetData>
  <mergeCells count="2">
    <mergeCell ref="E16:I16"/>
    <mergeCell ref="C18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473B-C1C1-4545-B625-E1AAF65319B2}">
  <dimension ref="A3:I23"/>
  <sheetViews>
    <sheetView workbookViewId="0">
      <selection activeCell="D18" sqref="D18:D22"/>
    </sheetView>
  </sheetViews>
  <sheetFormatPr defaultRowHeight="15" x14ac:dyDescent="0.25"/>
  <cols>
    <col min="1" max="1" width="88.140625" bestFit="1" customWidth="1"/>
    <col min="4" max="4" width="13.5703125" bestFit="1" customWidth="1"/>
  </cols>
  <sheetData>
    <row r="3" spans="1:9" x14ac:dyDescent="0.25">
      <c r="A3" s="11" t="s">
        <v>17</v>
      </c>
      <c r="B3" t="s">
        <v>18</v>
      </c>
    </row>
    <row r="4" spans="1:9" x14ac:dyDescent="0.25">
      <c r="A4" t="s">
        <v>8</v>
      </c>
      <c r="B4" t="s">
        <v>10</v>
      </c>
      <c r="C4">
        <v>0.90298507462686495</v>
      </c>
      <c r="D4">
        <v>0.89591078066914498</v>
      </c>
      <c r="E4">
        <v>0.96911196911196895</v>
      </c>
      <c r="F4">
        <v>0.9921875</v>
      </c>
      <c r="G4">
        <v>0.9921875</v>
      </c>
      <c r="H4">
        <v>0.88888888888888795</v>
      </c>
    </row>
    <row r="5" spans="1:9" x14ac:dyDescent="0.25">
      <c r="A5" t="s">
        <v>9</v>
      </c>
      <c r="B5" t="s">
        <v>7</v>
      </c>
      <c r="C5">
        <v>53.482470145733402</v>
      </c>
      <c r="D5">
        <v>55.529759531272703</v>
      </c>
      <c r="E5">
        <v>47.272203730517703</v>
      </c>
      <c r="F5">
        <v>51.151788407176703</v>
      </c>
      <c r="G5">
        <v>56.637578531825703</v>
      </c>
      <c r="H5">
        <v>55.813733982171897</v>
      </c>
    </row>
    <row r="6" spans="1:9" x14ac:dyDescent="0.25">
      <c r="A6" t="s">
        <v>11</v>
      </c>
      <c r="B6" t="s">
        <v>16</v>
      </c>
      <c r="C6">
        <v>0.27096774193548301</v>
      </c>
      <c r="D6">
        <v>0.4</v>
      </c>
      <c r="E6">
        <v>0.39102564102564102</v>
      </c>
      <c r="F6">
        <v>0.22758620689655101</v>
      </c>
      <c r="G6">
        <v>0.38043478260869501</v>
      </c>
      <c r="H6">
        <v>0.36206896551724099</v>
      </c>
    </row>
    <row r="7" spans="1:9" x14ac:dyDescent="0.25">
      <c r="A7" t="s">
        <v>14</v>
      </c>
      <c r="B7" t="s">
        <v>12</v>
      </c>
      <c r="C7">
        <v>42</v>
      </c>
      <c r="D7">
        <v>74</v>
      </c>
      <c r="E7">
        <v>61</v>
      </c>
      <c r="F7">
        <v>33</v>
      </c>
      <c r="G7">
        <v>70</v>
      </c>
      <c r="H7">
        <v>63</v>
      </c>
    </row>
    <row r="8" spans="1:9" x14ac:dyDescent="0.25">
      <c r="A8" t="s">
        <v>15</v>
      </c>
      <c r="B8" t="s">
        <v>13</v>
      </c>
      <c r="C8">
        <v>155</v>
      </c>
      <c r="D8">
        <v>185</v>
      </c>
      <c r="E8">
        <v>156</v>
      </c>
      <c r="F8">
        <v>145</v>
      </c>
      <c r="G8">
        <v>184</v>
      </c>
      <c r="H8">
        <v>174</v>
      </c>
    </row>
    <row r="16" spans="1:9" x14ac:dyDescent="0.25">
      <c r="E16" s="28" t="s">
        <v>18</v>
      </c>
      <c r="F16" s="28"/>
      <c r="G16" s="28"/>
      <c r="H16" s="28"/>
      <c r="I16" s="28"/>
    </row>
    <row r="17" spans="3:9" x14ac:dyDescent="0.25">
      <c r="D17" s="10"/>
      <c r="E17" t="s">
        <v>10</v>
      </c>
      <c r="F17" t="s">
        <v>7</v>
      </c>
      <c r="G17" t="s">
        <v>16</v>
      </c>
      <c r="H17" t="s">
        <v>12</v>
      </c>
      <c r="I17" t="s">
        <v>13</v>
      </c>
    </row>
    <row r="18" spans="3:9" x14ac:dyDescent="0.25">
      <c r="C18" s="29" t="s">
        <v>19</v>
      </c>
      <c r="D18" s="12">
        <v>2</v>
      </c>
      <c r="E18" s="2">
        <v>0.90298507462686495</v>
      </c>
      <c r="F18" s="2">
        <v>53.482470145733402</v>
      </c>
      <c r="G18" s="2">
        <v>0.27096774193548301</v>
      </c>
      <c r="H18" s="2">
        <v>42</v>
      </c>
      <c r="I18" s="3">
        <v>155</v>
      </c>
    </row>
    <row r="19" spans="3:9" x14ac:dyDescent="0.25">
      <c r="C19" s="29"/>
      <c r="D19" s="13">
        <v>2</v>
      </c>
      <c r="E19" s="5">
        <v>0.89591078066914498</v>
      </c>
      <c r="F19" s="5">
        <v>55.529759531272703</v>
      </c>
      <c r="G19" s="5">
        <v>0.4</v>
      </c>
      <c r="H19" s="5">
        <v>74</v>
      </c>
      <c r="I19" s="6">
        <v>185</v>
      </c>
    </row>
    <row r="20" spans="3:9" x14ac:dyDescent="0.25">
      <c r="C20" s="29"/>
      <c r="D20" s="13">
        <v>2</v>
      </c>
      <c r="E20" s="5">
        <v>0.96911196911196895</v>
      </c>
      <c r="F20" s="5">
        <v>47.272203730517703</v>
      </c>
      <c r="G20" s="5">
        <v>0.39102564102564102</v>
      </c>
      <c r="H20" s="5">
        <v>61</v>
      </c>
      <c r="I20" s="6">
        <v>156</v>
      </c>
    </row>
    <row r="21" spans="3:9" x14ac:dyDescent="0.25">
      <c r="C21" s="29"/>
      <c r="D21" s="13">
        <v>2</v>
      </c>
      <c r="E21" s="5">
        <v>0.9921875</v>
      </c>
      <c r="F21" s="5">
        <v>51.151788407176703</v>
      </c>
      <c r="G21" s="5">
        <v>0.22758620689655101</v>
      </c>
      <c r="H21" s="5">
        <v>33</v>
      </c>
      <c r="I21" s="6">
        <v>145</v>
      </c>
    </row>
    <row r="22" spans="3:9" x14ac:dyDescent="0.25">
      <c r="C22" s="29"/>
      <c r="D22" s="13">
        <v>2</v>
      </c>
      <c r="E22" s="5">
        <v>0.9921875</v>
      </c>
      <c r="F22" s="5">
        <v>56.637578531825703</v>
      </c>
      <c r="G22" s="5">
        <v>0.38043478260869501</v>
      </c>
      <c r="H22" s="5">
        <v>70</v>
      </c>
      <c r="I22" s="6">
        <v>184</v>
      </c>
    </row>
    <row r="23" spans="3:9" x14ac:dyDescent="0.25">
      <c r="C23" s="29"/>
      <c r="D23" s="14">
        <v>2</v>
      </c>
      <c r="E23" s="8">
        <v>0.88888888888888795</v>
      </c>
      <c r="F23" s="8">
        <v>55.813733982171897</v>
      </c>
      <c r="G23" s="8">
        <v>0.36206896551724099</v>
      </c>
      <c r="H23" s="8">
        <v>63</v>
      </c>
      <c r="I23" s="9">
        <v>174</v>
      </c>
    </row>
  </sheetData>
  <mergeCells count="2">
    <mergeCell ref="C18:C23"/>
    <mergeCell ref="E16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6CDA-C6D9-4AB1-8340-A62CF5B72712}">
  <dimension ref="A3:I23"/>
  <sheetViews>
    <sheetView workbookViewId="0">
      <selection activeCell="B8" sqref="B8"/>
    </sheetView>
  </sheetViews>
  <sheetFormatPr defaultRowHeight="15" x14ac:dyDescent="0.25"/>
  <cols>
    <col min="1" max="1" width="88.140625" bestFit="1" customWidth="1"/>
    <col min="4" max="4" width="13.5703125" bestFit="1" customWidth="1"/>
  </cols>
  <sheetData>
    <row r="3" spans="1:9" x14ac:dyDescent="0.25">
      <c r="A3" s="11" t="s">
        <v>17</v>
      </c>
      <c r="B3" t="s">
        <v>18</v>
      </c>
    </row>
    <row r="4" spans="1:9" x14ac:dyDescent="0.25">
      <c r="A4" t="s">
        <v>8</v>
      </c>
      <c r="B4" t="s">
        <v>10</v>
      </c>
      <c r="C4">
        <v>0.35555555555555501</v>
      </c>
      <c r="D4">
        <v>0.60912052117263804</v>
      </c>
      <c r="E4">
        <v>0.48520710059171501</v>
      </c>
      <c r="F4">
        <v>0.65359477124182996</v>
      </c>
      <c r="G4">
        <v>0.78798586572438101</v>
      </c>
      <c r="H4">
        <v>0.57861635220125696</v>
      </c>
    </row>
    <row r="5" spans="1:9" x14ac:dyDescent="0.25">
      <c r="A5" t="s">
        <v>9</v>
      </c>
      <c r="B5" t="s">
        <v>7</v>
      </c>
      <c r="C5">
        <v>14.3326480826242</v>
      </c>
      <c r="D5">
        <v>26.8663368774234</v>
      </c>
      <c r="E5">
        <v>36.691772320822899</v>
      </c>
      <c r="F5">
        <v>57.1983506079672</v>
      </c>
      <c r="G5">
        <v>66.701583048131994</v>
      </c>
      <c r="H5">
        <v>56.477359385673999</v>
      </c>
    </row>
    <row r="6" spans="1:9" x14ac:dyDescent="0.25">
      <c r="A6" t="s">
        <v>11</v>
      </c>
      <c r="B6" t="s">
        <v>16</v>
      </c>
      <c r="C6">
        <v>0.79285714285714204</v>
      </c>
      <c r="D6">
        <v>0.72448979591836704</v>
      </c>
      <c r="E6">
        <v>0.60317460317460303</v>
      </c>
      <c r="F6">
        <v>0.41176470588235198</v>
      </c>
      <c r="G6">
        <v>0.40358744394618801</v>
      </c>
      <c r="H6">
        <v>0.41826923076923</v>
      </c>
    </row>
    <row r="7" spans="1:9" x14ac:dyDescent="0.25">
      <c r="A7" t="s">
        <v>14</v>
      </c>
      <c r="B7" t="s">
        <v>12</v>
      </c>
      <c r="C7">
        <v>111</v>
      </c>
      <c r="D7">
        <v>142</v>
      </c>
      <c r="E7">
        <v>114</v>
      </c>
      <c r="F7">
        <v>84</v>
      </c>
      <c r="G7">
        <v>90</v>
      </c>
      <c r="H7">
        <v>87</v>
      </c>
    </row>
    <row r="8" spans="1:9" x14ac:dyDescent="0.25">
      <c r="A8" t="s">
        <v>15</v>
      </c>
      <c r="B8" t="s">
        <v>13</v>
      </c>
      <c r="C8">
        <v>140</v>
      </c>
      <c r="D8">
        <v>196</v>
      </c>
      <c r="E8">
        <v>189</v>
      </c>
      <c r="F8">
        <v>204</v>
      </c>
      <c r="G8">
        <v>223</v>
      </c>
      <c r="H8">
        <v>208</v>
      </c>
    </row>
    <row r="16" spans="1:9" x14ac:dyDescent="0.25">
      <c r="E16" s="28" t="s">
        <v>18</v>
      </c>
      <c r="F16" s="28"/>
      <c r="G16" s="28"/>
      <c r="H16" s="28"/>
      <c r="I16" s="28"/>
    </row>
    <row r="17" spans="3:9" x14ac:dyDescent="0.25">
      <c r="D17" s="10"/>
      <c r="E17" t="s">
        <v>10</v>
      </c>
      <c r="F17" t="s">
        <v>7</v>
      </c>
      <c r="G17" t="s">
        <v>16</v>
      </c>
      <c r="H17" t="s">
        <v>12</v>
      </c>
      <c r="I17" t="s">
        <v>13</v>
      </c>
    </row>
    <row r="18" spans="3:9" x14ac:dyDescent="0.25">
      <c r="C18" s="29" t="s">
        <v>19</v>
      </c>
      <c r="D18" s="12">
        <v>3</v>
      </c>
      <c r="E18" s="2">
        <v>0.35555555555555501</v>
      </c>
      <c r="F18" s="2">
        <v>14.3326480826242</v>
      </c>
      <c r="G18" s="2">
        <v>0.79285714285714204</v>
      </c>
      <c r="H18" s="2">
        <v>111</v>
      </c>
      <c r="I18" s="3">
        <v>140</v>
      </c>
    </row>
    <row r="19" spans="3:9" x14ac:dyDescent="0.25">
      <c r="C19" s="29"/>
      <c r="D19" s="13">
        <v>3</v>
      </c>
      <c r="E19" s="5">
        <v>0.60912052117263804</v>
      </c>
      <c r="F19" s="5">
        <v>26.8663368774234</v>
      </c>
      <c r="G19" s="5">
        <v>0.72448979591836704</v>
      </c>
      <c r="H19" s="5">
        <v>142</v>
      </c>
      <c r="I19" s="6">
        <v>196</v>
      </c>
    </row>
    <row r="20" spans="3:9" x14ac:dyDescent="0.25">
      <c r="C20" s="29"/>
      <c r="D20" s="13">
        <v>3</v>
      </c>
      <c r="E20" s="5">
        <v>0.48520710059171501</v>
      </c>
      <c r="F20" s="5">
        <v>36.691772320822899</v>
      </c>
      <c r="G20" s="5">
        <v>0.60317460317460303</v>
      </c>
      <c r="H20" s="5">
        <v>114</v>
      </c>
      <c r="I20" s="6">
        <v>189</v>
      </c>
    </row>
    <row r="21" spans="3:9" x14ac:dyDescent="0.25">
      <c r="C21" s="29"/>
      <c r="D21" s="13">
        <v>3</v>
      </c>
      <c r="E21" s="5">
        <v>0.65359477124182996</v>
      </c>
      <c r="F21" s="5">
        <v>57.1983506079672</v>
      </c>
      <c r="G21" s="5">
        <v>0.41176470588235198</v>
      </c>
      <c r="H21" s="5">
        <v>84</v>
      </c>
      <c r="I21" s="6">
        <v>204</v>
      </c>
    </row>
    <row r="22" spans="3:9" x14ac:dyDescent="0.25">
      <c r="C22" s="29"/>
      <c r="D22" s="13">
        <v>3</v>
      </c>
      <c r="E22" s="5">
        <v>0.78798586572438101</v>
      </c>
      <c r="F22" s="5">
        <v>66.701583048131994</v>
      </c>
      <c r="G22" s="5">
        <v>0.40358744394618801</v>
      </c>
      <c r="H22" s="5">
        <v>90</v>
      </c>
      <c r="I22" s="6">
        <v>223</v>
      </c>
    </row>
    <row r="23" spans="3:9" x14ac:dyDescent="0.25">
      <c r="C23" s="29"/>
      <c r="D23" s="14">
        <v>3</v>
      </c>
      <c r="E23" s="8">
        <v>0.57861635220125696</v>
      </c>
      <c r="F23" s="8">
        <v>56.477359385673999</v>
      </c>
      <c r="G23" s="8">
        <v>0.41826923076923</v>
      </c>
      <c r="H23" s="8">
        <v>87</v>
      </c>
      <c r="I23" s="9">
        <v>208</v>
      </c>
    </row>
  </sheetData>
  <mergeCells count="2">
    <mergeCell ref="C18:C23"/>
    <mergeCell ref="E16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AEB4-62E1-469C-A5CD-B37A90968700}">
  <dimension ref="B2:AJ30"/>
  <sheetViews>
    <sheetView tabSelected="1" workbookViewId="0">
      <selection activeCell="W22" sqref="W22:X22"/>
    </sheetView>
  </sheetViews>
  <sheetFormatPr defaultRowHeight="15" x14ac:dyDescent="0.25"/>
  <sheetData>
    <row r="2" spans="2:28" x14ac:dyDescent="0.25">
      <c r="B2" s="30" t="s">
        <v>20</v>
      </c>
      <c r="C2" s="30"/>
      <c r="D2" s="30"/>
      <c r="E2" s="30"/>
      <c r="F2" s="30"/>
      <c r="G2" s="30"/>
      <c r="K2" s="30" t="s">
        <v>21</v>
      </c>
      <c r="L2" s="30"/>
      <c r="M2" s="30"/>
      <c r="N2" s="30"/>
      <c r="O2" s="30"/>
      <c r="P2" s="30"/>
      <c r="W2" s="30" t="s">
        <v>29</v>
      </c>
      <c r="X2" s="30"/>
      <c r="Y2" s="30"/>
      <c r="Z2" s="30"/>
      <c r="AA2" s="30"/>
      <c r="AB2" s="30"/>
    </row>
    <row r="3" spans="2:28" x14ac:dyDescent="0.25">
      <c r="B3" s="1">
        <f>AMD!D18</f>
        <v>1</v>
      </c>
      <c r="C3" s="2">
        <f>AMD!E18</f>
        <v>1</v>
      </c>
      <c r="D3" s="2">
        <f>AMD!F18</f>
        <v>58.995246497248601</v>
      </c>
      <c r="E3" s="2">
        <f>AMD!G18</f>
        <v>0.32945736434108502</v>
      </c>
      <c r="F3" s="2">
        <f>AMD!H18</f>
        <v>85</v>
      </c>
      <c r="G3" s="3">
        <f>AMD!I18</f>
        <v>258</v>
      </c>
      <c r="K3" s="1">
        <f>AMD!D22</f>
        <v>1</v>
      </c>
      <c r="L3" s="2">
        <f>AMD!E22</f>
        <v>1</v>
      </c>
      <c r="M3" s="2">
        <f>AMD!F22</f>
        <v>68.223295278922805</v>
      </c>
      <c r="N3" s="2">
        <f>AMD!G22</f>
        <v>0.30232558139534799</v>
      </c>
      <c r="O3" s="2">
        <f>AMD!H22</f>
        <v>78</v>
      </c>
      <c r="P3" s="3">
        <f>AMD!I22</f>
        <v>258</v>
      </c>
      <c r="W3" s="1">
        <f>B3</f>
        <v>1</v>
      </c>
      <c r="X3" s="22">
        <f>C3</f>
        <v>1</v>
      </c>
      <c r="Y3" s="25">
        <f>D3</f>
        <v>58.995246497248601</v>
      </c>
      <c r="Z3" s="2">
        <f>F3</f>
        <v>85</v>
      </c>
      <c r="AA3" s="19">
        <f>G3</f>
        <v>258</v>
      </c>
      <c r="AB3">
        <v>0</v>
      </c>
    </row>
    <row r="4" spans="2:28" x14ac:dyDescent="0.25">
      <c r="B4" s="4">
        <f>AMD!D19</f>
        <v>1</v>
      </c>
      <c r="C4" s="5">
        <f>AMD!E19</f>
        <v>1</v>
      </c>
      <c r="D4" s="5">
        <f>AMD!F19</f>
        <v>65.915559156548298</v>
      </c>
      <c r="E4" s="5">
        <f>AMD!G19</f>
        <v>0.31395348837209303</v>
      </c>
      <c r="F4" s="5">
        <f>AMD!H19</f>
        <v>81</v>
      </c>
      <c r="G4" s="6">
        <f>AMD!I19</f>
        <v>258</v>
      </c>
      <c r="K4" s="4">
        <f>AMD!D23</f>
        <v>1</v>
      </c>
      <c r="L4" s="5">
        <f>AMD!E23</f>
        <v>1</v>
      </c>
      <c r="M4" s="5">
        <f>AMD!F23</f>
        <v>58.602122043104401</v>
      </c>
      <c r="N4" s="5">
        <f>AMD!G23</f>
        <v>0.43846153846153801</v>
      </c>
      <c r="O4" s="5">
        <f>AMD!H23</f>
        <v>114</v>
      </c>
      <c r="P4" s="6">
        <f>AMD!I23</f>
        <v>260</v>
      </c>
      <c r="W4" s="4">
        <f t="shared" ref="W4:W14" si="0">B4</f>
        <v>1</v>
      </c>
      <c r="X4" s="23">
        <f t="shared" ref="X4:X14" si="1">C4</f>
        <v>1</v>
      </c>
      <c r="Y4" s="26">
        <f t="shared" ref="Y4:Y14" si="2">D4</f>
        <v>65.915559156548298</v>
      </c>
      <c r="Z4" s="5">
        <f t="shared" ref="Z4:Z14" si="3">F4</f>
        <v>81</v>
      </c>
      <c r="AA4" s="20">
        <f t="shared" ref="AA4:AA14" si="4">G4</f>
        <v>258</v>
      </c>
      <c r="AB4">
        <v>0</v>
      </c>
    </row>
    <row r="5" spans="2:28" x14ac:dyDescent="0.25">
      <c r="B5" s="4">
        <f>AMD!D20</f>
        <v>1</v>
      </c>
      <c r="C5" s="5">
        <f>AMD!E20</f>
        <v>1</v>
      </c>
      <c r="D5" s="5">
        <f>AMD!F20</f>
        <v>52.469806082801199</v>
      </c>
      <c r="E5" s="5">
        <f>AMD!G20</f>
        <v>0.564393939393939</v>
      </c>
      <c r="F5" s="5">
        <f>AMD!H20</f>
        <v>149</v>
      </c>
      <c r="G5" s="6">
        <f>AMD!I20</f>
        <v>264</v>
      </c>
      <c r="K5" s="4">
        <f>Berlin!D22</f>
        <v>2</v>
      </c>
      <c r="L5" s="5">
        <f>Berlin!E22</f>
        <v>0.9921875</v>
      </c>
      <c r="M5" s="5">
        <f>Berlin!F22</f>
        <v>56.637578531825703</v>
      </c>
      <c r="N5" s="5">
        <f>Berlin!G22</f>
        <v>0.38043478260869501</v>
      </c>
      <c r="O5" s="5">
        <f>Berlin!H22</f>
        <v>70</v>
      </c>
      <c r="P5" s="6">
        <f>Berlin!I22</f>
        <v>184</v>
      </c>
      <c r="W5" s="4">
        <f t="shared" si="0"/>
        <v>1</v>
      </c>
      <c r="X5" s="23">
        <f t="shared" si="1"/>
        <v>1</v>
      </c>
      <c r="Y5" s="26">
        <f t="shared" si="2"/>
        <v>52.469806082801199</v>
      </c>
      <c r="Z5" s="5">
        <f t="shared" si="3"/>
        <v>149</v>
      </c>
      <c r="AA5" s="20">
        <f t="shared" si="4"/>
        <v>264</v>
      </c>
      <c r="AB5">
        <v>0</v>
      </c>
    </row>
    <row r="6" spans="2:28" x14ac:dyDescent="0.25">
      <c r="B6" s="4">
        <f>AMD!D21</f>
        <v>1</v>
      </c>
      <c r="C6" s="5">
        <f>AMD!E21</f>
        <v>1</v>
      </c>
      <c r="D6" s="5">
        <f>AMD!F21</f>
        <v>57.527005713237898</v>
      </c>
      <c r="E6" s="5">
        <f>AMD!G21</f>
        <v>0.33333333333333298</v>
      </c>
      <c r="F6" s="5">
        <f>AMD!H21</f>
        <v>86</v>
      </c>
      <c r="G6" s="6">
        <f>AMD!I21</f>
        <v>258</v>
      </c>
      <c r="K6" s="4">
        <f>Berlin!D23</f>
        <v>2</v>
      </c>
      <c r="L6" s="5">
        <f>Berlin!E23</f>
        <v>0.88888888888888795</v>
      </c>
      <c r="M6" s="5">
        <f>Berlin!F23</f>
        <v>55.813733982171897</v>
      </c>
      <c r="N6" s="5">
        <f>Berlin!G23</f>
        <v>0.36206896551724099</v>
      </c>
      <c r="O6" s="5">
        <f>Berlin!H23</f>
        <v>63</v>
      </c>
      <c r="P6" s="6">
        <f>Berlin!I23</f>
        <v>174</v>
      </c>
      <c r="W6" s="4">
        <f t="shared" si="0"/>
        <v>1</v>
      </c>
      <c r="X6" s="23">
        <f t="shared" si="1"/>
        <v>1</v>
      </c>
      <c r="Y6" s="26">
        <f t="shared" si="2"/>
        <v>57.527005713237898</v>
      </c>
      <c r="Z6" s="5">
        <f t="shared" si="3"/>
        <v>86</v>
      </c>
      <c r="AA6" s="20">
        <f t="shared" si="4"/>
        <v>258</v>
      </c>
      <c r="AB6">
        <v>0</v>
      </c>
    </row>
    <row r="7" spans="2:28" x14ac:dyDescent="0.25">
      <c r="B7" s="4">
        <f>Berlin!D18</f>
        <v>2</v>
      </c>
      <c r="C7" s="5">
        <f>Berlin!E18</f>
        <v>0.90298507462686495</v>
      </c>
      <c r="D7" s="5">
        <f>Berlin!F18</f>
        <v>53.482470145733402</v>
      </c>
      <c r="E7" s="5">
        <f>Berlin!G18</f>
        <v>0.27096774193548301</v>
      </c>
      <c r="F7" s="5">
        <f>Berlin!H18</f>
        <v>42</v>
      </c>
      <c r="G7" s="6">
        <f>Berlin!I18</f>
        <v>155</v>
      </c>
      <c r="K7" s="4">
        <f>Gladiolus!D22</f>
        <v>3</v>
      </c>
      <c r="L7" s="5">
        <f>Gladiolus!E22</f>
        <v>0.78798586572438101</v>
      </c>
      <c r="M7" s="5">
        <f>Gladiolus!F22</f>
        <v>66.701583048131994</v>
      </c>
      <c r="N7" s="5">
        <f>Gladiolus!G22</f>
        <v>0.40358744394618801</v>
      </c>
      <c r="O7" s="5">
        <f>Gladiolus!H22</f>
        <v>90</v>
      </c>
      <c r="P7" s="6">
        <f>Gladiolus!I22</f>
        <v>223</v>
      </c>
      <c r="W7" s="4">
        <f t="shared" si="0"/>
        <v>2</v>
      </c>
      <c r="X7" s="23">
        <f t="shared" si="1"/>
        <v>0.90298507462686495</v>
      </c>
      <c r="Y7" s="26">
        <f t="shared" si="2"/>
        <v>53.482470145733402</v>
      </c>
      <c r="Z7" s="5">
        <f t="shared" si="3"/>
        <v>42</v>
      </c>
      <c r="AA7" s="20">
        <f t="shared" si="4"/>
        <v>155</v>
      </c>
      <c r="AB7">
        <v>0</v>
      </c>
    </row>
    <row r="8" spans="2:28" x14ac:dyDescent="0.25">
      <c r="B8" s="4">
        <f>Berlin!D19</f>
        <v>2</v>
      </c>
      <c r="C8" s="5">
        <f>Berlin!E19</f>
        <v>0.89591078066914498</v>
      </c>
      <c r="D8" s="5">
        <f>Berlin!F19</f>
        <v>55.529759531272703</v>
      </c>
      <c r="E8" s="5">
        <f>Berlin!G19</f>
        <v>0.4</v>
      </c>
      <c r="F8" s="5">
        <f>Berlin!H19</f>
        <v>74</v>
      </c>
      <c r="G8" s="6">
        <f>Berlin!I19</f>
        <v>185</v>
      </c>
      <c r="K8" s="7">
        <f>Gladiolus!D23</f>
        <v>3</v>
      </c>
      <c r="L8" s="8">
        <f>Gladiolus!E23</f>
        <v>0.57861635220125696</v>
      </c>
      <c r="M8" s="8">
        <f>Gladiolus!F23</f>
        <v>56.477359385673999</v>
      </c>
      <c r="N8" s="8">
        <f>Gladiolus!G23</f>
        <v>0.41826923076923</v>
      </c>
      <c r="O8" s="8">
        <f>Gladiolus!H23</f>
        <v>87</v>
      </c>
      <c r="P8" s="9">
        <f>Gladiolus!I23</f>
        <v>208</v>
      </c>
      <c r="W8" s="4">
        <f t="shared" si="0"/>
        <v>2</v>
      </c>
      <c r="X8" s="23">
        <f t="shared" si="1"/>
        <v>0.89591078066914498</v>
      </c>
      <c r="Y8" s="26">
        <f t="shared" si="2"/>
        <v>55.529759531272703</v>
      </c>
      <c r="Z8" s="5">
        <f t="shared" si="3"/>
        <v>74</v>
      </c>
      <c r="AA8" s="20">
        <f t="shared" si="4"/>
        <v>185</v>
      </c>
      <c r="AB8">
        <v>0</v>
      </c>
    </row>
    <row r="9" spans="2:28" x14ac:dyDescent="0.25">
      <c r="B9" s="4">
        <f>Berlin!D20</f>
        <v>2</v>
      </c>
      <c r="C9" s="5">
        <f>Berlin!E20</f>
        <v>0.96911196911196895</v>
      </c>
      <c r="D9" s="5">
        <f>Berlin!F20</f>
        <v>47.272203730517703</v>
      </c>
      <c r="E9" s="5">
        <f>Berlin!G20</f>
        <v>0.39102564102564102</v>
      </c>
      <c r="F9" s="5">
        <f>Berlin!H20</f>
        <v>61</v>
      </c>
      <c r="G9" s="6">
        <f>Berlin!I20</f>
        <v>156</v>
      </c>
      <c r="W9" s="4">
        <f t="shared" si="0"/>
        <v>2</v>
      </c>
      <c r="X9" s="23">
        <f t="shared" si="1"/>
        <v>0.96911196911196895</v>
      </c>
      <c r="Y9" s="26">
        <f t="shared" si="2"/>
        <v>47.272203730517703</v>
      </c>
      <c r="Z9" s="5">
        <f t="shared" si="3"/>
        <v>61</v>
      </c>
      <c r="AA9" s="20">
        <f t="shared" si="4"/>
        <v>156</v>
      </c>
      <c r="AB9">
        <v>0</v>
      </c>
    </row>
    <row r="10" spans="2:28" x14ac:dyDescent="0.25">
      <c r="B10" s="4">
        <f>Berlin!D21</f>
        <v>2</v>
      </c>
      <c r="C10" s="5">
        <f>Berlin!E21</f>
        <v>0.9921875</v>
      </c>
      <c r="D10" s="5">
        <f>Berlin!F21</f>
        <v>51.151788407176703</v>
      </c>
      <c r="E10" s="5">
        <f>Berlin!G21</f>
        <v>0.22758620689655101</v>
      </c>
      <c r="F10" s="5">
        <f>Berlin!H21</f>
        <v>33</v>
      </c>
      <c r="G10" s="6">
        <f>Berlin!I21</f>
        <v>145</v>
      </c>
      <c r="W10" s="4">
        <f t="shared" si="0"/>
        <v>2</v>
      </c>
      <c r="X10" s="23">
        <f t="shared" si="1"/>
        <v>0.9921875</v>
      </c>
      <c r="Y10" s="26">
        <f t="shared" si="2"/>
        <v>51.151788407176703</v>
      </c>
      <c r="Z10" s="5">
        <f t="shared" si="3"/>
        <v>33</v>
      </c>
      <c r="AA10" s="20">
        <f t="shared" si="4"/>
        <v>145</v>
      </c>
      <c r="AB10">
        <v>0</v>
      </c>
    </row>
    <row r="11" spans="2:28" x14ac:dyDescent="0.25">
      <c r="B11" s="4">
        <f>Gladiolus!D18</f>
        <v>3</v>
      </c>
      <c r="C11" s="5">
        <f>Gladiolus!E18</f>
        <v>0.35555555555555501</v>
      </c>
      <c r="D11" s="5">
        <f>Gladiolus!F18</f>
        <v>14.3326480826242</v>
      </c>
      <c r="E11" s="5">
        <f>Gladiolus!G18</f>
        <v>0.79285714285714204</v>
      </c>
      <c r="F11" s="5">
        <f>Gladiolus!H18</f>
        <v>111</v>
      </c>
      <c r="G11" s="6">
        <f>Gladiolus!I18</f>
        <v>140</v>
      </c>
      <c r="W11" s="4">
        <f t="shared" si="0"/>
        <v>3</v>
      </c>
      <c r="X11" s="23">
        <f t="shared" si="1"/>
        <v>0.35555555555555501</v>
      </c>
      <c r="Y11" s="26">
        <f t="shared" si="2"/>
        <v>14.3326480826242</v>
      </c>
      <c r="Z11" s="5">
        <f t="shared" si="3"/>
        <v>111</v>
      </c>
      <c r="AA11" s="20">
        <f t="shared" si="4"/>
        <v>140</v>
      </c>
      <c r="AB11">
        <v>0</v>
      </c>
    </row>
    <row r="12" spans="2:28" x14ac:dyDescent="0.25">
      <c r="B12" s="4">
        <f>Gladiolus!D19</f>
        <v>3</v>
      </c>
      <c r="C12" s="5">
        <f>Gladiolus!E19</f>
        <v>0.60912052117263804</v>
      </c>
      <c r="D12" s="5">
        <f>Gladiolus!F19</f>
        <v>26.8663368774234</v>
      </c>
      <c r="E12" s="5">
        <f>Gladiolus!G19</f>
        <v>0.72448979591836704</v>
      </c>
      <c r="F12" s="5">
        <f>Gladiolus!H19</f>
        <v>142</v>
      </c>
      <c r="G12" s="6">
        <f>Gladiolus!I19</f>
        <v>196</v>
      </c>
      <c r="K12" s="15"/>
      <c r="L12" s="15"/>
      <c r="M12" s="15"/>
      <c r="W12" s="4">
        <f t="shared" si="0"/>
        <v>3</v>
      </c>
      <c r="X12" s="23">
        <f t="shared" si="1"/>
        <v>0.60912052117263804</v>
      </c>
      <c r="Y12" s="26">
        <f t="shared" si="2"/>
        <v>26.8663368774234</v>
      </c>
      <c r="Z12" s="5">
        <f t="shared" si="3"/>
        <v>142</v>
      </c>
      <c r="AA12" s="20">
        <f t="shared" si="4"/>
        <v>196</v>
      </c>
      <c r="AB12">
        <v>0</v>
      </c>
    </row>
    <row r="13" spans="2:28" x14ac:dyDescent="0.25">
      <c r="B13" s="4">
        <f>Gladiolus!D20</f>
        <v>3</v>
      </c>
      <c r="C13" s="5">
        <f>Gladiolus!E20</f>
        <v>0.48520710059171501</v>
      </c>
      <c r="D13" s="5">
        <f>Gladiolus!F20</f>
        <v>36.691772320822899</v>
      </c>
      <c r="E13" s="5">
        <f>Gladiolus!G20</f>
        <v>0.60317460317460303</v>
      </c>
      <c r="F13" s="5">
        <f>Gladiolus!H20</f>
        <v>114</v>
      </c>
      <c r="G13" s="6">
        <f>Gladiolus!I20</f>
        <v>189</v>
      </c>
      <c r="K13" t="s">
        <v>24</v>
      </c>
      <c r="L13" t="s">
        <v>23</v>
      </c>
      <c r="W13" s="4">
        <f t="shared" si="0"/>
        <v>3</v>
      </c>
      <c r="X13" s="23">
        <f t="shared" si="1"/>
        <v>0.48520710059171501</v>
      </c>
      <c r="Y13" s="26">
        <f t="shared" si="2"/>
        <v>36.691772320822899</v>
      </c>
      <c r="Z13" s="5">
        <f t="shared" si="3"/>
        <v>114</v>
      </c>
      <c r="AA13" s="20">
        <f t="shared" si="4"/>
        <v>189</v>
      </c>
      <c r="AB13">
        <v>0</v>
      </c>
    </row>
    <row r="14" spans="2:28" x14ac:dyDescent="0.25">
      <c r="B14" s="7">
        <f>Gladiolus!D21</f>
        <v>3</v>
      </c>
      <c r="C14" s="8">
        <f>Gladiolus!E21</f>
        <v>0.65359477124182996</v>
      </c>
      <c r="D14" s="8">
        <f>Gladiolus!F21</f>
        <v>57.1983506079672</v>
      </c>
      <c r="E14" s="8">
        <f>Gladiolus!G21</f>
        <v>0.41176470588235198</v>
      </c>
      <c r="F14" s="8">
        <f>Gladiolus!H21</f>
        <v>84</v>
      </c>
      <c r="G14" s="9">
        <f>Gladiolus!I21</f>
        <v>204</v>
      </c>
      <c r="K14" t="s">
        <v>10</v>
      </c>
      <c r="L14">
        <v>0.997</v>
      </c>
      <c r="W14" s="7">
        <f t="shared" si="0"/>
        <v>3</v>
      </c>
      <c r="X14" s="24">
        <f t="shared" si="1"/>
        <v>0.65359477124182996</v>
      </c>
      <c r="Y14" s="27">
        <f t="shared" si="2"/>
        <v>57.1983506079672</v>
      </c>
      <c r="Z14" s="8">
        <f t="shared" si="3"/>
        <v>84</v>
      </c>
      <c r="AA14" s="21">
        <f t="shared" si="4"/>
        <v>204</v>
      </c>
      <c r="AB14">
        <v>0</v>
      </c>
    </row>
    <row r="15" spans="2:28" x14ac:dyDescent="0.25">
      <c r="K15" t="s">
        <v>7</v>
      </c>
      <c r="L15">
        <v>0.64200000000000002</v>
      </c>
    </row>
    <row r="16" spans="2:28" x14ac:dyDescent="0.25">
      <c r="K16" t="s">
        <v>16</v>
      </c>
      <c r="L16">
        <v>0.497</v>
      </c>
      <c r="W16" s="30" t="s">
        <v>30</v>
      </c>
      <c r="X16" s="30"/>
      <c r="Y16" s="30"/>
      <c r="Z16" s="30"/>
      <c r="AA16" s="30"/>
      <c r="AB16" s="30"/>
    </row>
    <row r="17" spans="2:36" x14ac:dyDescent="0.25">
      <c r="K17" t="s">
        <v>12</v>
      </c>
      <c r="L17">
        <v>0.82599999999999996</v>
      </c>
      <c r="W17" s="1">
        <f>K3</f>
        <v>1</v>
      </c>
      <c r="X17" s="22">
        <f t="shared" ref="X17:X22" si="5">L3</f>
        <v>1</v>
      </c>
      <c r="Y17" s="25">
        <f>M3</f>
        <v>68.223295278922805</v>
      </c>
      <c r="Z17" s="2">
        <f>O3</f>
        <v>78</v>
      </c>
      <c r="AA17" s="19">
        <f>P3</f>
        <v>258</v>
      </c>
      <c r="AD17">
        <v>1</v>
      </c>
      <c r="AE17">
        <v>1</v>
      </c>
      <c r="AF17">
        <f>AJ17/260</f>
        <v>0.99230769230769234</v>
      </c>
      <c r="AJ17">
        <v>258</v>
      </c>
    </row>
    <row r="18" spans="2:36" x14ac:dyDescent="0.25">
      <c r="B18" s="30" t="s">
        <v>22</v>
      </c>
      <c r="C18" s="30"/>
      <c r="D18" s="30"/>
      <c r="E18" s="30"/>
      <c r="F18" s="30"/>
      <c r="G18" s="30"/>
      <c r="K18" t="s">
        <v>13</v>
      </c>
      <c r="L18">
        <v>4.2839999999999998</v>
      </c>
      <c r="W18" s="4">
        <f t="shared" ref="W18:W22" si="6">K4</f>
        <v>1</v>
      </c>
      <c r="X18" s="23">
        <f t="shared" si="5"/>
        <v>1</v>
      </c>
      <c r="Y18" s="26">
        <f t="shared" ref="Y18:Y22" si="7">M4</f>
        <v>58.602122043104401</v>
      </c>
      <c r="Z18" s="5">
        <f t="shared" ref="Z18:Z22" si="8">O4</f>
        <v>114</v>
      </c>
      <c r="AA18" s="20">
        <f t="shared" ref="AA18:AA22" si="9">P4</f>
        <v>260</v>
      </c>
      <c r="AD18">
        <v>1</v>
      </c>
      <c r="AE18">
        <v>1</v>
      </c>
      <c r="AF18">
        <f t="shared" ref="AF18:AF22" si="10">AJ18/260</f>
        <v>1</v>
      </c>
      <c r="AJ18">
        <v>260</v>
      </c>
    </row>
    <row r="19" spans="2:36" x14ac:dyDescent="0.25">
      <c r="B19" s="1">
        <f>B3-1</f>
        <v>0</v>
      </c>
      <c r="C19" s="2">
        <f>C3</f>
        <v>1</v>
      </c>
      <c r="D19" s="2">
        <f t="shared" ref="D19:G19" si="11">D3</f>
        <v>58.995246497248601</v>
      </c>
      <c r="E19" s="2">
        <f t="shared" si="11"/>
        <v>0.32945736434108502</v>
      </c>
      <c r="F19" s="2">
        <f t="shared" si="11"/>
        <v>85</v>
      </c>
      <c r="G19" s="3">
        <f t="shared" si="11"/>
        <v>258</v>
      </c>
      <c r="W19" s="4">
        <f t="shared" si="6"/>
        <v>2</v>
      </c>
      <c r="X19" s="23">
        <f t="shared" si="5"/>
        <v>0.9921875</v>
      </c>
      <c r="Y19" s="26">
        <f t="shared" si="7"/>
        <v>56.637578531825703</v>
      </c>
      <c r="Z19" s="5">
        <f t="shared" si="8"/>
        <v>70</v>
      </c>
      <c r="AA19" s="20">
        <f t="shared" si="9"/>
        <v>184</v>
      </c>
      <c r="AD19">
        <v>2</v>
      </c>
      <c r="AE19">
        <v>0.9921875</v>
      </c>
      <c r="AF19">
        <f t="shared" si="10"/>
        <v>0.70769230769230773</v>
      </c>
      <c r="AJ19">
        <v>184</v>
      </c>
    </row>
    <row r="20" spans="2:36" x14ac:dyDescent="0.25">
      <c r="B20" s="4">
        <f t="shared" ref="B20:B30" si="12">B4-1</f>
        <v>0</v>
      </c>
      <c r="C20" s="5">
        <f t="shared" ref="C20:G20" si="13">C4</f>
        <v>1</v>
      </c>
      <c r="D20" s="5">
        <f t="shared" si="13"/>
        <v>65.915559156548298</v>
      </c>
      <c r="E20" s="5">
        <f t="shared" si="13"/>
        <v>0.31395348837209303</v>
      </c>
      <c r="F20" s="5">
        <f t="shared" si="13"/>
        <v>81</v>
      </c>
      <c r="G20" s="6">
        <f t="shared" si="13"/>
        <v>258</v>
      </c>
      <c r="K20" t="s">
        <v>25</v>
      </c>
      <c r="N20" t="s">
        <v>26</v>
      </c>
      <c r="Q20" t="s">
        <v>28</v>
      </c>
      <c r="T20" t="s">
        <v>27</v>
      </c>
      <c r="W20" s="4">
        <f t="shared" si="6"/>
        <v>2</v>
      </c>
      <c r="X20" s="23">
        <f t="shared" si="5"/>
        <v>0.88888888888888795</v>
      </c>
      <c r="Y20" s="26">
        <f t="shared" si="7"/>
        <v>55.813733982171897</v>
      </c>
      <c r="Z20" s="5">
        <f t="shared" si="8"/>
        <v>63</v>
      </c>
      <c r="AA20" s="20">
        <f t="shared" si="9"/>
        <v>174</v>
      </c>
      <c r="AD20">
        <v>2</v>
      </c>
      <c r="AE20">
        <v>0.88888888888888795</v>
      </c>
      <c r="AF20">
        <f t="shared" si="10"/>
        <v>0.66923076923076918</v>
      </c>
      <c r="AJ20">
        <v>174</v>
      </c>
    </row>
    <row r="21" spans="2:36" x14ac:dyDescent="0.25">
      <c r="B21" s="4">
        <f t="shared" si="12"/>
        <v>0</v>
      </c>
      <c r="C21" s="5">
        <f t="shared" ref="C21:G21" si="14">C5</f>
        <v>1</v>
      </c>
      <c r="D21" s="5">
        <f t="shared" si="14"/>
        <v>52.469806082801199</v>
      </c>
      <c r="E21" s="5">
        <f t="shared" si="14"/>
        <v>0.564393939393939</v>
      </c>
      <c r="F21" s="5">
        <f t="shared" si="14"/>
        <v>149</v>
      </c>
      <c r="G21" s="6">
        <f t="shared" si="14"/>
        <v>264</v>
      </c>
      <c r="J21" t="s">
        <v>31</v>
      </c>
      <c r="K21">
        <v>0.64200000000000002</v>
      </c>
      <c r="N21">
        <v>0.64300000000000002</v>
      </c>
      <c r="Q21">
        <v>0.81499999999999995</v>
      </c>
      <c r="T21">
        <v>1.637</v>
      </c>
      <c r="W21" s="4">
        <f t="shared" si="6"/>
        <v>3</v>
      </c>
      <c r="X21" s="23">
        <f t="shared" si="5"/>
        <v>0.78798586572438101</v>
      </c>
      <c r="Y21" s="26">
        <f t="shared" si="7"/>
        <v>66.701583048131994</v>
      </c>
      <c r="Z21" s="5">
        <f t="shared" si="8"/>
        <v>90</v>
      </c>
      <c r="AA21" s="20">
        <f t="shared" si="9"/>
        <v>223</v>
      </c>
      <c r="AD21">
        <v>3</v>
      </c>
      <c r="AE21">
        <v>0.78798586572438101</v>
      </c>
      <c r="AF21">
        <f t="shared" si="10"/>
        <v>0.85769230769230764</v>
      </c>
      <c r="AJ21">
        <v>223</v>
      </c>
    </row>
    <row r="22" spans="2:36" x14ac:dyDescent="0.25">
      <c r="B22" s="4">
        <f t="shared" si="12"/>
        <v>0</v>
      </c>
      <c r="C22" s="5">
        <f t="shared" ref="C22:G22" si="15">C6</f>
        <v>1</v>
      </c>
      <c r="D22" s="5">
        <f t="shared" si="15"/>
        <v>57.527005713237898</v>
      </c>
      <c r="E22" s="5">
        <f t="shared" si="15"/>
        <v>0.33333333333333298</v>
      </c>
      <c r="F22" s="5">
        <f t="shared" si="15"/>
        <v>86</v>
      </c>
      <c r="G22" s="6">
        <f t="shared" si="15"/>
        <v>258</v>
      </c>
      <c r="J22" t="s">
        <v>32</v>
      </c>
      <c r="K22">
        <v>0.54100000000000004</v>
      </c>
      <c r="N22">
        <v>0.81499999999999995</v>
      </c>
      <c r="Q22">
        <v>3.38</v>
      </c>
      <c r="W22" s="7">
        <f t="shared" si="6"/>
        <v>3</v>
      </c>
      <c r="X22" s="24">
        <f t="shared" si="5"/>
        <v>0.57861635220125696</v>
      </c>
      <c r="Y22" s="27">
        <f t="shared" si="7"/>
        <v>56.477359385673999</v>
      </c>
      <c r="Z22" s="8">
        <f t="shared" si="8"/>
        <v>87</v>
      </c>
      <c r="AA22" s="21">
        <f t="shared" si="9"/>
        <v>208</v>
      </c>
      <c r="AD22">
        <v>3</v>
      </c>
      <c r="AE22">
        <v>0.57861635220125696</v>
      </c>
      <c r="AF22">
        <f t="shared" si="10"/>
        <v>0.8</v>
      </c>
      <c r="AJ22">
        <v>208</v>
      </c>
    </row>
    <row r="23" spans="2:36" x14ac:dyDescent="0.25">
      <c r="B23" s="4">
        <f t="shared" si="12"/>
        <v>1</v>
      </c>
      <c r="C23" s="5">
        <f t="shared" ref="C23:G23" si="16">C7</f>
        <v>0.90298507462686495</v>
      </c>
      <c r="D23" s="5">
        <f t="shared" si="16"/>
        <v>53.482470145733402</v>
      </c>
      <c r="E23" s="5">
        <f t="shared" si="16"/>
        <v>0.27096774193548301</v>
      </c>
      <c r="F23" s="5">
        <f t="shared" si="16"/>
        <v>42</v>
      </c>
      <c r="G23" s="6">
        <f t="shared" si="16"/>
        <v>155</v>
      </c>
      <c r="J23" t="s">
        <v>33</v>
      </c>
      <c r="K23">
        <v>0.82599999999999996</v>
      </c>
      <c r="N23">
        <v>3.38</v>
      </c>
      <c r="Q23">
        <v>1.637</v>
      </c>
    </row>
    <row r="24" spans="2:36" x14ac:dyDescent="0.25">
      <c r="B24" s="4">
        <f t="shared" si="12"/>
        <v>1</v>
      </c>
      <c r="C24" s="5">
        <f t="shared" ref="C24:G24" si="17">C8</f>
        <v>0.89591078066914498</v>
      </c>
      <c r="D24" s="5">
        <f t="shared" si="17"/>
        <v>55.529759531272703</v>
      </c>
      <c r="E24" s="5">
        <f t="shared" si="17"/>
        <v>0.4</v>
      </c>
      <c r="F24" s="5">
        <f t="shared" si="17"/>
        <v>74</v>
      </c>
      <c r="G24" s="6">
        <f t="shared" si="17"/>
        <v>185</v>
      </c>
      <c r="J24" s="16" t="s">
        <v>34</v>
      </c>
      <c r="K24" s="16">
        <v>4.2839999999999998</v>
      </c>
      <c r="N24">
        <v>0.82599999999999996</v>
      </c>
      <c r="Q24">
        <v>1.6890000000000001</v>
      </c>
    </row>
    <row r="25" spans="2:36" x14ac:dyDescent="0.25">
      <c r="B25" s="4">
        <f t="shared" si="12"/>
        <v>1</v>
      </c>
      <c r="C25" s="5">
        <f t="shared" ref="C25:G25" si="18">C9</f>
        <v>0.96911196911196895</v>
      </c>
      <c r="D25" s="5">
        <f t="shared" si="18"/>
        <v>47.272203730517703</v>
      </c>
      <c r="E25" s="5">
        <f t="shared" si="18"/>
        <v>0.39102564102564102</v>
      </c>
      <c r="F25" s="5">
        <f t="shared" si="18"/>
        <v>61</v>
      </c>
      <c r="G25" s="6">
        <f t="shared" si="18"/>
        <v>156</v>
      </c>
      <c r="J25" t="s">
        <v>35</v>
      </c>
      <c r="K25">
        <v>0.64300000000000002</v>
      </c>
      <c r="N25">
        <v>4.282</v>
      </c>
      <c r="Q25">
        <v>1.637</v>
      </c>
    </row>
    <row r="26" spans="2:36" x14ac:dyDescent="0.25">
      <c r="B26" s="4">
        <f t="shared" si="12"/>
        <v>1</v>
      </c>
      <c r="C26" s="5">
        <f t="shared" ref="C26:G26" si="19">C10</f>
        <v>0.9921875</v>
      </c>
      <c r="D26" s="5">
        <f t="shared" si="19"/>
        <v>51.151788407176703</v>
      </c>
      <c r="E26" s="5">
        <f t="shared" si="19"/>
        <v>0.22758620689655101</v>
      </c>
      <c r="F26" s="5">
        <f t="shared" si="19"/>
        <v>33</v>
      </c>
      <c r="G26" s="6">
        <f t="shared" si="19"/>
        <v>145</v>
      </c>
      <c r="J26" t="s">
        <v>36</v>
      </c>
      <c r="K26">
        <v>0.81499999999999995</v>
      </c>
      <c r="N26">
        <v>1.6890000000000001</v>
      </c>
    </row>
    <row r="27" spans="2:36" x14ac:dyDescent="0.25">
      <c r="B27" s="4">
        <f t="shared" si="12"/>
        <v>2</v>
      </c>
      <c r="C27" s="5">
        <f t="shared" ref="C27:G27" si="20">C11</f>
        <v>0.35555555555555501</v>
      </c>
      <c r="D27" s="5">
        <f t="shared" si="20"/>
        <v>14.3326480826242</v>
      </c>
      <c r="E27" s="5">
        <f t="shared" si="20"/>
        <v>0.79285714285714204</v>
      </c>
      <c r="F27" s="5">
        <f t="shared" si="20"/>
        <v>111</v>
      </c>
      <c r="G27" s="6">
        <f t="shared" si="20"/>
        <v>140</v>
      </c>
      <c r="J27" s="17" t="s">
        <v>37</v>
      </c>
      <c r="K27" s="17">
        <v>3.38</v>
      </c>
      <c r="N27">
        <v>0.81499999999999995</v>
      </c>
    </row>
    <row r="28" spans="2:36" x14ac:dyDescent="0.25">
      <c r="B28" s="4">
        <f t="shared" si="12"/>
        <v>2</v>
      </c>
      <c r="C28" s="5">
        <f t="shared" ref="C28:G28" si="21">C12</f>
        <v>0.60912052117263804</v>
      </c>
      <c r="D28" s="5">
        <f t="shared" si="21"/>
        <v>26.8663368774234</v>
      </c>
      <c r="E28" s="5">
        <f t="shared" si="21"/>
        <v>0.72448979591836704</v>
      </c>
      <c r="F28" s="5">
        <f t="shared" si="21"/>
        <v>142</v>
      </c>
      <c r="G28" s="6">
        <f t="shared" si="21"/>
        <v>196</v>
      </c>
      <c r="J28" t="s">
        <v>38</v>
      </c>
      <c r="K28">
        <v>0.82599999999999996</v>
      </c>
      <c r="N28">
        <v>3.38</v>
      </c>
    </row>
    <row r="29" spans="2:36" x14ac:dyDescent="0.25">
      <c r="B29" s="4">
        <f t="shared" si="12"/>
        <v>2</v>
      </c>
      <c r="C29" s="5">
        <f t="shared" ref="C29:G29" si="22">C13</f>
        <v>0.48520710059171501</v>
      </c>
      <c r="D29" s="5">
        <f t="shared" si="22"/>
        <v>36.691772320822899</v>
      </c>
      <c r="E29" s="5">
        <f t="shared" si="22"/>
        <v>0.60317460317460303</v>
      </c>
      <c r="F29" s="5">
        <f t="shared" si="22"/>
        <v>114</v>
      </c>
      <c r="G29" s="6">
        <f t="shared" si="22"/>
        <v>189</v>
      </c>
      <c r="J29" s="16" t="s">
        <v>39</v>
      </c>
      <c r="K29" s="16">
        <v>4.282</v>
      </c>
      <c r="N29">
        <v>1.637</v>
      </c>
    </row>
    <row r="30" spans="2:36" x14ac:dyDescent="0.25">
      <c r="B30" s="7">
        <f t="shared" si="12"/>
        <v>2</v>
      </c>
      <c r="C30" s="8">
        <f t="shared" ref="C30:G30" si="23">C14</f>
        <v>0.65359477124182996</v>
      </c>
      <c r="D30" s="8">
        <f t="shared" si="23"/>
        <v>57.1983506079672</v>
      </c>
      <c r="E30" s="8">
        <f t="shared" si="23"/>
        <v>0.41176470588235198</v>
      </c>
      <c r="F30" s="8">
        <f t="shared" si="23"/>
        <v>84</v>
      </c>
      <c r="G30" s="9">
        <f t="shared" si="23"/>
        <v>204</v>
      </c>
      <c r="J30" s="18" t="s">
        <v>40</v>
      </c>
      <c r="K30" s="18">
        <v>1.6890000000000001</v>
      </c>
      <c r="N30">
        <v>1.6890000000000001</v>
      </c>
    </row>
  </sheetData>
  <mergeCells count="5">
    <mergeCell ref="B2:G2"/>
    <mergeCell ref="K2:P2"/>
    <mergeCell ref="B18:G18"/>
    <mergeCell ref="W2:AB2"/>
    <mergeCell ref="W16:AB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97-B74B-4F23-9FAA-6CA67D5BAB83}">
  <dimension ref="A1:Y42"/>
  <sheetViews>
    <sheetView workbookViewId="0">
      <selection activeCell="B5" sqref="B5:B7"/>
    </sheetView>
  </sheetViews>
  <sheetFormatPr defaultRowHeight="15" x14ac:dyDescent="0.25"/>
  <cols>
    <col min="2" max="2" width="13.5703125" bestFit="1" customWidth="1"/>
    <col min="6" max="6" width="49.7109375" bestFit="1" customWidth="1"/>
    <col min="19" max="19" width="13.5703125" bestFit="1" customWidth="1"/>
    <col min="21" max="21" width="12" bestFit="1" customWidth="1"/>
    <col min="22" max="22" width="13.42578125" bestFit="1" customWidth="1"/>
    <col min="23" max="23" width="13.5703125" bestFit="1" customWidth="1"/>
  </cols>
  <sheetData>
    <row r="1" spans="2:25" x14ac:dyDescent="0.25"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3" spans="2:25" x14ac:dyDescent="0.25">
      <c r="B3" s="28" t="s">
        <v>3</v>
      </c>
      <c r="C3" s="28"/>
      <c r="D3" s="28"/>
      <c r="E3" s="28"/>
      <c r="F3" s="28"/>
      <c r="G3" s="28"/>
      <c r="H3" s="28"/>
      <c r="S3" s="28" t="s">
        <v>4</v>
      </c>
      <c r="T3" s="28"/>
      <c r="U3" s="28"/>
      <c r="V3" s="28"/>
      <c r="W3" s="28"/>
      <c r="X3" s="28"/>
      <c r="Y3" s="28"/>
    </row>
    <row r="4" spans="2:25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</row>
    <row r="5" spans="2:25" x14ac:dyDescent="0.25">
      <c r="B5" t="s">
        <v>0</v>
      </c>
      <c r="C5">
        <v>0.90298507462686495</v>
      </c>
      <c r="D5">
        <v>0.89591078066914498</v>
      </c>
      <c r="E5">
        <v>0.96911196911196895</v>
      </c>
      <c r="F5">
        <v>0.9921875</v>
      </c>
      <c r="G5">
        <v>0.9921875</v>
      </c>
      <c r="H5">
        <v>0.88888888888888795</v>
      </c>
      <c r="S5" t="s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2:25" x14ac:dyDescent="0.25">
      <c r="B6" t="s">
        <v>1</v>
      </c>
      <c r="C6">
        <v>53.482470145733402</v>
      </c>
      <c r="D6">
        <v>55.529759531272703</v>
      </c>
      <c r="E6">
        <v>47.272203730517703</v>
      </c>
      <c r="F6">
        <v>51.151788407176703</v>
      </c>
      <c r="G6">
        <v>56.637578531825703</v>
      </c>
      <c r="H6">
        <v>55.813733982171897</v>
      </c>
      <c r="S6" t="s">
        <v>1</v>
      </c>
      <c r="T6">
        <v>58.995246497248601</v>
      </c>
      <c r="U6">
        <v>65.915559156548298</v>
      </c>
      <c r="V6">
        <v>52.469806082801199</v>
      </c>
      <c r="W6">
        <v>57.527005713237898</v>
      </c>
      <c r="X6">
        <v>68.223295278922805</v>
      </c>
      <c r="Y6">
        <v>58.602122043104401</v>
      </c>
    </row>
    <row r="7" spans="2:25" x14ac:dyDescent="0.25">
      <c r="B7" t="s">
        <v>2</v>
      </c>
      <c r="C7">
        <v>0.27096774193548301</v>
      </c>
      <c r="D7">
        <v>0.4</v>
      </c>
      <c r="E7">
        <v>0.39102564102564102</v>
      </c>
      <c r="F7">
        <v>0.22758620689655101</v>
      </c>
      <c r="G7">
        <v>0.38043478260869501</v>
      </c>
      <c r="H7">
        <v>0.36206896551724099</v>
      </c>
      <c r="S7" t="s">
        <v>2</v>
      </c>
      <c r="T7">
        <v>0.32945736434108502</v>
      </c>
      <c r="U7">
        <v>0.31395348837209303</v>
      </c>
      <c r="V7">
        <v>0.564393939393939</v>
      </c>
      <c r="W7">
        <v>0.33333333333333298</v>
      </c>
      <c r="X7">
        <v>0.30232558139534799</v>
      </c>
      <c r="Y7">
        <v>0.43846153846153801</v>
      </c>
    </row>
    <row r="13" spans="2:25" x14ac:dyDescent="0.25">
      <c r="T13">
        <v>0</v>
      </c>
      <c r="U13">
        <v>0.90298507462686495</v>
      </c>
      <c r="V13">
        <v>53.482470145733402</v>
      </c>
      <c r="W13">
        <v>0.27096774193548301</v>
      </c>
    </row>
    <row r="14" spans="2:25" x14ac:dyDescent="0.25">
      <c r="T14">
        <v>0</v>
      </c>
      <c r="U14">
        <v>0.89591078066914498</v>
      </c>
      <c r="V14">
        <v>55.529759531272703</v>
      </c>
      <c r="W14">
        <v>0.4</v>
      </c>
    </row>
    <row r="15" spans="2:25" x14ac:dyDescent="0.25">
      <c r="T15">
        <v>0</v>
      </c>
      <c r="U15">
        <v>0.96911196911196895</v>
      </c>
      <c r="V15">
        <v>47.272203730517703</v>
      </c>
      <c r="W15">
        <v>0.39102564102564102</v>
      </c>
    </row>
    <row r="16" spans="2:25" x14ac:dyDescent="0.25">
      <c r="T16">
        <v>0</v>
      </c>
      <c r="U16">
        <v>0.9921875</v>
      </c>
      <c r="V16">
        <v>51.151788407176703</v>
      </c>
      <c r="W16">
        <v>0.22758620689655101</v>
      </c>
    </row>
    <row r="17" spans="6:23" x14ac:dyDescent="0.25">
      <c r="T17">
        <v>0</v>
      </c>
      <c r="U17">
        <v>0.9921875</v>
      </c>
      <c r="V17">
        <v>56.637578531825703</v>
      </c>
      <c r="W17">
        <v>0.38043478260869501</v>
      </c>
    </row>
    <row r="18" spans="6:23" x14ac:dyDescent="0.25">
      <c r="T18">
        <v>0</v>
      </c>
      <c r="U18">
        <v>0.88888888888888795</v>
      </c>
      <c r="V18">
        <v>55.813733982171897</v>
      </c>
      <c r="W18">
        <v>0.36206896551724099</v>
      </c>
    </row>
    <row r="19" spans="6:23" x14ac:dyDescent="0.25">
      <c r="T19">
        <v>1</v>
      </c>
      <c r="U19">
        <v>1</v>
      </c>
      <c r="V19">
        <v>58.995246497248601</v>
      </c>
      <c r="W19">
        <v>0.32945736434108502</v>
      </c>
    </row>
    <row r="20" spans="6:23" x14ac:dyDescent="0.25">
      <c r="T20">
        <v>1</v>
      </c>
      <c r="U20">
        <v>1</v>
      </c>
      <c r="V20">
        <v>65.915559156548298</v>
      </c>
      <c r="W20">
        <v>0.31395348837209303</v>
      </c>
    </row>
    <row r="21" spans="6:23" x14ac:dyDescent="0.25">
      <c r="T21">
        <v>1</v>
      </c>
      <c r="U21">
        <v>1</v>
      </c>
      <c r="V21">
        <v>52.469806082801199</v>
      </c>
      <c r="W21">
        <v>0.564393939393939</v>
      </c>
    </row>
    <row r="22" spans="6:23" x14ac:dyDescent="0.25">
      <c r="T22">
        <v>1</v>
      </c>
      <c r="U22">
        <v>1</v>
      </c>
      <c r="V22">
        <v>57.527005713237898</v>
      </c>
      <c r="W22">
        <v>0.33333333333333298</v>
      </c>
    </row>
    <row r="23" spans="6:23" x14ac:dyDescent="0.25">
      <c r="T23">
        <v>1</v>
      </c>
      <c r="U23">
        <v>1</v>
      </c>
      <c r="V23">
        <v>68.223295278922805</v>
      </c>
      <c r="W23">
        <v>0.30232558139534799</v>
      </c>
    </row>
    <row r="24" spans="6:23" x14ac:dyDescent="0.25">
      <c r="T24">
        <v>1</v>
      </c>
      <c r="U24">
        <v>1</v>
      </c>
      <c r="V24">
        <v>58.602122043104401</v>
      </c>
      <c r="W24">
        <v>0.43846153846153801</v>
      </c>
    </row>
    <row r="26" spans="6:23" x14ac:dyDescent="0.25">
      <c r="U26" t="s">
        <v>0</v>
      </c>
      <c r="V26" t="s">
        <v>1</v>
      </c>
      <c r="W26" t="s">
        <v>2</v>
      </c>
    </row>
    <row r="27" spans="6:23" x14ac:dyDescent="0.25">
      <c r="T27">
        <v>0</v>
      </c>
      <c r="U27">
        <v>0.90298507462686495</v>
      </c>
      <c r="V27">
        <f>V13/100</f>
        <v>0.53482470145733396</v>
      </c>
      <c r="W27">
        <v>0.27096774193548301</v>
      </c>
    </row>
    <row r="28" spans="6:23" x14ac:dyDescent="0.25">
      <c r="T28">
        <v>0</v>
      </c>
      <c r="U28">
        <v>0.89591078066914498</v>
      </c>
      <c r="V28">
        <f t="shared" ref="V28:V38" si="0">V14/100</f>
        <v>0.55529759531272704</v>
      </c>
      <c r="W28">
        <v>0.4</v>
      </c>
    </row>
    <row r="29" spans="6:23" x14ac:dyDescent="0.25">
      <c r="T29">
        <v>0</v>
      </c>
      <c r="U29">
        <v>0.96911196911196895</v>
      </c>
      <c r="V29">
        <f t="shared" si="0"/>
        <v>0.47272203730517703</v>
      </c>
      <c r="W29">
        <v>0.39102564102564102</v>
      </c>
    </row>
    <row r="30" spans="6:23" x14ac:dyDescent="0.25">
      <c r="T30">
        <v>0</v>
      </c>
      <c r="U30">
        <v>0.9921875</v>
      </c>
      <c r="V30">
        <f t="shared" si="0"/>
        <v>0.51151788407176702</v>
      </c>
      <c r="W30">
        <v>0.22758620689655101</v>
      </c>
    </row>
    <row r="31" spans="6:23" x14ac:dyDescent="0.25">
      <c r="F31" t="s">
        <v>5</v>
      </c>
      <c r="T31">
        <v>0</v>
      </c>
      <c r="U31">
        <v>0.9921875</v>
      </c>
      <c r="V31">
        <f t="shared" si="0"/>
        <v>0.56637578531825705</v>
      </c>
      <c r="W31">
        <v>0.38043478260869501</v>
      </c>
    </row>
    <row r="32" spans="6:23" x14ac:dyDescent="0.25">
      <c r="F32" t="s">
        <v>6</v>
      </c>
      <c r="T32">
        <v>0</v>
      </c>
      <c r="U32">
        <v>0.88888888888888795</v>
      </c>
      <c r="V32">
        <f t="shared" si="0"/>
        <v>0.55813733982171898</v>
      </c>
      <c r="W32">
        <v>0.36206896551724099</v>
      </c>
    </row>
    <row r="33" spans="1:23" x14ac:dyDescent="0.25">
      <c r="T33">
        <v>1</v>
      </c>
      <c r="U33">
        <v>1</v>
      </c>
      <c r="V33">
        <f t="shared" si="0"/>
        <v>0.58995246497248599</v>
      </c>
      <c r="W33">
        <v>0.32945736434108502</v>
      </c>
    </row>
    <row r="34" spans="1:23" x14ac:dyDescent="0.25">
      <c r="T34">
        <v>1</v>
      </c>
      <c r="U34">
        <v>1</v>
      </c>
      <c r="V34">
        <f t="shared" si="0"/>
        <v>0.65915559156548298</v>
      </c>
      <c r="W34">
        <v>0.31395348837209303</v>
      </c>
    </row>
    <row r="35" spans="1:23" x14ac:dyDescent="0.25">
      <c r="T35">
        <v>1</v>
      </c>
      <c r="U35">
        <v>1</v>
      </c>
      <c r="V35">
        <f t="shared" si="0"/>
        <v>0.52469806082801196</v>
      </c>
      <c r="W35">
        <v>0.564393939393939</v>
      </c>
    </row>
    <row r="36" spans="1:23" x14ac:dyDescent="0.25">
      <c r="T36">
        <v>1</v>
      </c>
      <c r="U36">
        <v>1</v>
      </c>
      <c r="V36">
        <f t="shared" si="0"/>
        <v>0.575270057132379</v>
      </c>
      <c r="W36">
        <v>0.33333333333333298</v>
      </c>
    </row>
    <row r="37" spans="1:23" x14ac:dyDescent="0.25">
      <c r="T37">
        <v>1</v>
      </c>
      <c r="U37">
        <v>1</v>
      </c>
      <c r="V37">
        <f t="shared" si="0"/>
        <v>0.68223295278922802</v>
      </c>
      <c r="W37">
        <v>0.30232558139534799</v>
      </c>
    </row>
    <row r="38" spans="1:23" x14ac:dyDescent="0.25">
      <c r="T38">
        <v>1</v>
      </c>
      <c r="U38">
        <v>1</v>
      </c>
      <c r="V38">
        <f t="shared" si="0"/>
        <v>0.58602122043104399</v>
      </c>
      <c r="W38">
        <v>0.43846153846153801</v>
      </c>
    </row>
    <row r="40" spans="1:23" x14ac:dyDescent="0.25">
      <c r="A40">
        <v>1</v>
      </c>
      <c r="B40">
        <v>1.012</v>
      </c>
    </row>
    <row r="41" spans="1:23" x14ac:dyDescent="0.25">
      <c r="A41">
        <v>2</v>
      </c>
      <c r="B41">
        <v>0.68300000000000005</v>
      </c>
    </row>
    <row r="42" spans="1:23" x14ac:dyDescent="0.25">
      <c r="A42">
        <v>3</v>
      </c>
      <c r="B42">
        <v>0.503</v>
      </c>
    </row>
  </sheetData>
  <mergeCells count="2">
    <mergeCell ref="B3:H3"/>
    <mergeCell ref="S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AMD</vt:lpstr>
      <vt:lpstr>Berlin</vt:lpstr>
      <vt:lpstr>Gladiolus</vt:lpstr>
      <vt:lpstr>Выборки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MainUser</dc:creator>
  <cp:lastModifiedBy>MainUser</cp:lastModifiedBy>
  <dcterms:created xsi:type="dcterms:W3CDTF">2020-12-08T21:10:16Z</dcterms:created>
  <dcterms:modified xsi:type="dcterms:W3CDTF">2020-12-10T11:43:56Z</dcterms:modified>
</cp:coreProperties>
</file>