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KEYUR\Desktop\Keyur Tops\assessment\statistics\"/>
    </mc:Choice>
  </mc:AlternateContent>
  <xr:revisionPtr revIDLastSave="0" documentId="13_ncr:1_{FC612342-844B-47F3-B3F5-0C778978A696}" xr6:coauthVersionLast="47" xr6:coauthVersionMax="47" xr10:uidLastSave="{00000000-0000-0000-0000-000000000000}"/>
  <bookViews>
    <workbookView xWindow="-108" yWindow="-108" windowWidth="23256" windowHeight="12456" xr2:uid="{D704BCC0-7754-4D7A-AD3C-71D2293251BF}"/>
  </bookViews>
  <sheets>
    <sheet name="Que-1" sheetId="1" r:id="rId1"/>
    <sheet name="Qu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2" l="1"/>
  <c r="C10" i="2"/>
  <c r="D9" i="2"/>
  <c r="D8" i="2"/>
  <c r="B10" i="2"/>
  <c r="B19" i="1"/>
  <c r="F19" i="1" s="1"/>
  <c r="B20" i="1"/>
  <c r="B21" i="1" s="1"/>
  <c r="B22" i="1" s="1"/>
  <c r="B18" i="1"/>
  <c r="D10" i="2" l="1"/>
  <c r="C15" i="2" s="1"/>
  <c r="C21" i="2" s="1"/>
  <c r="F18" i="1"/>
  <c r="F20" i="1"/>
  <c r="F21" i="1" s="1"/>
  <c r="F22" i="1" l="1"/>
  <c r="H12" i="1" s="1"/>
  <c r="B15" i="2"/>
  <c r="B16" i="2"/>
  <c r="B22" i="2" s="1"/>
  <c r="C16" i="2"/>
  <c r="C22" i="2" s="1"/>
  <c r="B21" i="2" l="1"/>
  <c r="I6" i="2" s="1"/>
  <c r="I15" i="2"/>
  <c r="B23" i="1"/>
</calcChain>
</file>

<file path=xl/sharedStrings.xml><?xml version="1.0" encoding="utf-8"?>
<sst xmlns="http://schemas.openxmlformats.org/spreadsheetml/2006/main" count="57" uniqueCount="45">
  <si>
    <t>Group</t>
  </si>
  <si>
    <t>Mean</t>
  </si>
  <si>
    <t>Standard Deviation</t>
  </si>
  <si>
    <t>Sample Size</t>
  </si>
  <si>
    <t>Girls</t>
  </si>
  <si>
    <t>Boys</t>
  </si>
  <si>
    <t>Calculation</t>
  </si>
  <si>
    <t>Result</t>
  </si>
  <si>
    <t>Difference of Means</t>
  </si>
  <si>
    <t>Variance Component (Girls)</t>
  </si>
  <si>
    <t>Variance Component (Boys)</t>
  </si>
  <si>
    <t>Sum of Variance Components</t>
  </si>
  <si>
    <t>Square Root of Variance</t>
  </si>
  <si>
    <t>t-Value</t>
  </si>
  <si>
    <t>Step 1: Calculate the t-Statistic Manually</t>
  </si>
  <si>
    <t>Step 2: Calculate Degrees of Freedom (df)</t>
  </si>
  <si>
    <t>Numerator</t>
  </si>
  <si>
    <t>Denominator Part 1 (Girls)</t>
  </si>
  <si>
    <t>Denominator Part 2 (Boys)</t>
  </si>
  <si>
    <t>Denominator Sum</t>
  </si>
  <si>
    <t>Degrees of Freedom (df)</t>
  </si>
  <si>
    <t>Step 3: Find the Critical t-Value</t>
  </si>
  <si>
    <t>Calculated t-value = 7.02</t>
  </si>
  <si>
    <t>Step 4: Compare t-Value with Critical t-Value</t>
  </si>
  <si>
    <t>Critical t-value = ±1.97</t>
  </si>
  <si>
    <t>Decision: Since 7.02 &gt; 1.97, we reject the null hypothesis.</t>
  </si>
  <si>
    <t>Formula for Two-Sample t-Test (Unequal Variances):</t>
  </si>
  <si>
    <t>Category</t>
  </si>
  <si>
    <t>Diagnosed as Cancer</t>
  </si>
  <si>
    <t>Without Cancer</t>
  </si>
  <si>
    <t>Smokers</t>
  </si>
  <si>
    <t>Non-Smokers</t>
  </si>
  <si>
    <t>Column Total</t>
  </si>
  <si>
    <t>Row Total</t>
  </si>
  <si>
    <t>Observed Table</t>
  </si>
  <si>
    <t>Expected Table</t>
  </si>
  <si>
    <t>(Observed-Expected)^2/Expected</t>
  </si>
  <si>
    <t>tabulated value at significance = 0.05 </t>
  </si>
  <si>
    <t>significance level</t>
  </si>
  <si>
    <t>Method 2:</t>
  </si>
  <si>
    <t xml:space="preserve"> p-value</t>
  </si>
  <si>
    <t xml:space="preserve">Method 1: </t>
  </si>
  <si>
    <t>chi-square statistic</t>
  </si>
  <si>
    <t>Conclusion:As the calculated value is greater than the tabulated value hence rejecting null hypothesis. That means smoking is associated with cancer.</t>
  </si>
  <si>
    <t>Conclusion:As the p value is less than the significance level hence reject the null hypothesis. That means smoking is significantly related to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</si>
</sst>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
    <numFmt numFmtId="166" formatCode="0.000"/>
  </numFmts>
  <fonts count="1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10"/>
      <color theme="1"/>
      <name val="Arial Unicode MS"/>
    </font>
    <font>
      <b/>
      <u/>
      <sz val="12"/>
      <color theme="1"/>
      <name val="Calibri"/>
      <family val="2"/>
      <scheme val="minor"/>
    </font>
    <font>
      <b/>
      <u/>
      <sz val="11"/>
      <color theme="1"/>
      <name val="Calibri"/>
      <family val="2"/>
      <scheme val="minor"/>
    </font>
    <font>
      <b/>
      <sz val="12"/>
      <color theme="0"/>
      <name val="Calibri"/>
      <family val="2"/>
      <scheme val="minor"/>
    </font>
    <font>
      <sz val="10"/>
      <color rgb="FF05192D"/>
      <name val="Arial"/>
      <family val="2"/>
    </font>
    <font>
      <sz val="11"/>
      <color rgb="FF006100"/>
      <name val="Calibri"/>
      <family val="2"/>
      <scheme val="minor"/>
    </font>
    <font>
      <sz val="12"/>
      <color theme="0"/>
      <name val="Calibri"/>
      <family val="2"/>
      <scheme val="minor"/>
    </font>
  </fonts>
  <fills count="14">
    <fill>
      <patternFill patternType="none"/>
    </fill>
    <fill>
      <patternFill patternType="gray125"/>
    </fill>
    <fill>
      <patternFill patternType="solid">
        <fgColor theme="4"/>
      </patternFill>
    </fill>
    <fill>
      <patternFill patternType="solid">
        <fgColor theme="5"/>
      </patternFill>
    </fill>
    <fill>
      <patternFill patternType="solid">
        <fgColor theme="9"/>
      </patternFill>
    </fill>
    <fill>
      <patternFill patternType="solid">
        <fgColor rgb="FFC6EFCE"/>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rgb="FF00B050"/>
        <bgColor indexed="64"/>
      </patternFill>
    </fill>
    <fill>
      <patternFill patternType="solid">
        <fgColor theme="3" tint="0.59999389629810485"/>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4"/>
      </top>
      <bottom style="double">
        <color theme="4"/>
      </bottom>
      <diagonal/>
    </border>
  </borders>
  <cellStyleXfs count="11">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9" fillId="5" borderId="0" applyNumberFormat="0" applyBorder="0" applyAlignment="0" applyProtection="0"/>
    <xf numFmtId="0" fontId="1" fillId="0" borderId="4" applyNumberFormat="0" applyFill="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cellStyleXfs>
  <cellXfs count="42">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left" vertical="center" indent="1"/>
    </xf>
    <xf numFmtId="0" fontId="1" fillId="0" borderId="0" xfId="0" applyFont="1" applyAlignment="1">
      <alignment vertical="center"/>
    </xf>
    <xf numFmtId="0" fontId="0" fillId="0" borderId="1" xfId="0" applyBorder="1" applyAlignment="1">
      <alignment vertical="center" wrapText="1"/>
    </xf>
    <xf numFmtId="0" fontId="5" fillId="0" borderId="0" xfId="0" applyFont="1"/>
    <xf numFmtId="0" fontId="5" fillId="0" borderId="0" xfId="0" applyFont="1" applyAlignment="1">
      <alignment vertical="center"/>
    </xf>
    <xf numFmtId="0" fontId="1" fillId="0" borderId="1" xfId="0" applyFont="1" applyBorder="1" applyAlignment="1">
      <alignment vertical="center"/>
    </xf>
    <xf numFmtId="166" fontId="0" fillId="0" borderId="1" xfId="0" applyNumberFormat="1" applyBorder="1" applyAlignment="1">
      <alignment wrapText="1"/>
    </xf>
    <xf numFmtId="166" fontId="0" fillId="0" borderId="1" xfId="0" applyNumberFormat="1" applyBorder="1" applyAlignment="1">
      <alignment vertical="center" wrapText="1"/>
    </xf>
    <xf numFmtId="0" fontId="1" fillId="0" borderId="1" xfId="0" applyFont="1" applyBorder="1" applyAlignment="1">
      <alignment vertical="center" wrapText="1"/>
    </xf>
    <xf numFmtId="164" fontId="4" fillId="0" borderId="1" xfId="0" applyNumberFormat="1" applyFont="1" applyBorder="1" applyAlignment="1">
      <alignment wrapText="1"/>
    </xf>
    <xf numFmtId="164" fontId="4" fillId="0" borderId="1" xfId="0" applyNumberFormat="1" applyFont="1" applyBorder="1" applyAlignment="1">
      <alignment vertical="center" wrapText="1"/>
    </xf>
    <xf numFmtId="0" fontId="0" fillId="0" borderId="1" xfId="0" applyBorder="1"/>
    <xf numFmtId="165" fontId="0" fillId="0" borderId="1" xfId="0" applyNumberFormat="1" applyBorder="1"/>
    <xf numFmtId="0" fontId="6" fillId="0" borderId="1" xfId="0" applyFont="1" applyBorder="1"/>
    <xf numFmtId="2" fontId="0" fillId="0" borderId="1" xfId="0" applyNumberFormat="1" applyBorder="1"/>
    <xf numFmtId="0" fontId="2" fillId="6" borderId="1" xfId="6" applyBorder="1" applyAlignment="1">
      <alignment horizontal="center" vertical="center" wrapText="1"/>
    </xf>
    <xf numFmtId="0" fontId="2" fillId="8" borderId="1" xfId="8" applyBorder="1" applyAlignment="1">
      <alignment vertical="center" wrapText="1"/>
    </xf>
    <xf numFmtId="0" fontId="1" fillId="11" borderId="1" xfId="3" applyFont="1" applyFill="1" applyBorder="1" applyAlignment="1">
      <alignment horizontal="center" vertical="center" wrapText="1"/>
    </xf>
    <xf numFmtId="0" fontId="6" fillId="12" borderId="1" xfId="2" applyFont="1" applyFill="1" applyBorder="1" applyAlignment="1"/>
    <xf numFmtId="0" fontId="6" fillId="12" borderId="1" xfId="2" applyFont="1" applyFill="1" applyBorder="1" applyAlignment="1">
      <alignment vertical="center"/>
    </xf>
    <xf numFmtId="0" fontId="1" fillId="11" borderId="1" xfId="3" applyFont="1" applyFill="1" applyBorder="1" applyAlignment="1">
      <alignment horizontal="center" vertical="center"/>
    </xf>
    <xf numFmtId="0" fontId="1" fillId="13" borderId="4" xfId="5" applyFill="1" applyAlignment="1">
      <alignment vertical="center"/>
    </xf>
    <xf numFmtId="2" fontId="1" fillId="13" borderId="4" xfId="5" applyNumberFormat="1" applyFill="1" applyAlignment="1">
      <alignment vertical="center" wrapText="1"/>
    </xf>
    <xf numFmtId="0" fontId="1" fillId="13" borderId="4" xfId="5" applyFill="1" applyAlignment="1">
      <alignment vertical="center" wrapText="1"/>
    </xf>
    <xf numFmtId="166" fontId="1" fillId="13" borderId="4" xfId="5" applyNumberFormat="1" applyFill="1" applyAlignment="1">
      <alignment vertical="center" wrapText="1"/>
    </xf>
    <xf numFmtId="165" fontId="1" fillId="7" borderId="0" xfId="7" applyNumberFormat="1" applyFont="1"/>
    <xf numFmtId="0" fontId="2" fillId="9" borderId="0" xfId="9"/>
    <xf numFmtId="0" fontId="7" fillId="2" borderId="0" xfId="1" applyFont="1" applyAlignment="1">
      <alignment wrapText="1"/>
    </xf>
    <xf numFmtId="0" fontId="6" fillId="12" borderId="1" xfId="2" applyFont="1" applyFill="1" applyBorder="1" applyAlignment="1">
      <alignment horizontal="left"/>
    </xf>
    <xf numFmtId="0" fontId="1" fillId="0" borderId="0" xfId="0" applyFont="1" applyAlignment="1">
      <alignment vertical="center"/>
    </xf>
    <xf numFmtId="0" fontId="0" fillId="0" borderId="1" xfId="0" applyBorder="1"/>
    <xf numFmtId="0" fontId="10" fillId="10" borderId="0" xfId="10" applyFont="1" applyAlignment="1">
      <alignment vertical="center" wrapText="1"/>
    </xf>
    <xf numFmtId="0" fontId="9" fillId="5" borderId="1" xfId="4"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8" fillId="0" borderId="1" xfId="0" applyFont="1" applyBorder="1" applyAlignment="1">
      <alignment horizontal="left" wrapText="1"/>
    </xf>
    <xf numFmtId="0" fontId="0" fillId="0" borderId="1" xfId="0" applyBorder="1" applyAlignment="1">
      <alignment horizontal="center"/>
    </xf>
    <xf numFmtId="0" fontId="3" fillId="10" borderId="0" xfId="10" applyAlignment="1">
      <alignment vertical="center" wrapText="1"/>
    </xf>
  </cellXfs>
  <cellStyles count="11">
    <cellStyle name="20% - Accent2" xfId="6" builtinId="34"/>
    <cellStyle name="40% - Accent3" xfId="8" builtinId="39"/>
    <cellStyle name="60% - Accent2" xfId="7" builtinId="36"/>
    <cellStyle name="60% - Accent3" xfId="9" builtinId="40"/>
    <cellStyle name="Accent1" xfId="1" builtinId="29"/>
    <cellStyle name="Accent2" xfId="2" builtinId="33"/>
    <cellStyle name="Accent5" xfId="10" builtinId="45"/>
    <cellStyle name="Accent6" xfId="3" builtinId="49"/>
    <cellStyle name="Good" xfId="4" builtinId="26"/>
    <cellStyle name="Normal" xfId="0" builtinId="0"/>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68580</xdr:rowOff>
    </xdr:from>
    <xdr:to>
      <xdr:col>8</xdr:col>
      <xdr:colOff>0</xdr:colOff>
      <xdr:row>4</xdr:row>
      <xdr:rowOff>7620</xdr:rowOff>
    </xdr:to>
    <xdr:sp macro="" textlink="">
      <xdr:nvSpPr>
        <xdr:cNvPr id="3" name="TextBox 2">
          <a:extLst>
            <a:ext uri="{FF2B5EF4-FFF2-40B4-BE49-F238E27FC236}">
              <a16:creationId xmlns:a16="http://schemas.microsoft.com/office/drawing/2014/main" id="{F220A452-0420-5568-248E-B693BA6BF709}"/>
            </a:ext>
          </a:extLst>
        </xdr:cNvPr>
        <xdr:cNvSpPr txBox="1"/>
      </xdr:nvSpPr>
      <xdr:spPr>
        <a:xfrm>
          <a:off x="7620" y="68580"/>
          <a:ext cx="10507980" cy="67056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Question 1. There is an assumption that there is no significant difference between boys and girls with respect to intelligence. Tests are conducted on two groups and the following are the observations.</a:t>
          </a:r>
        </a:p>
        <a:p>
          <a:r>
            <a:rPr lang="en-US" sz="1200" b="1">
              <a:latin typeface="Times New Roman" panose="02020603050405020304" pitchFamily="18" charset="0"/>
              <a:cs typeface="Times New Roman" panose="02020603050405020304" pitchFamily="18" charset="0"/>
            </a:rPr>
            <a:t>Validate the claim with 5% LoS (Level of Significance). </a:t>
          </a:r>
          <a:endParaRPr lang="en-US" sz="1200" b="1" kern="12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868680</xdr:colOff>
      <xdr:row>12</xdr:row>
      <xdr:rowOff>0</xdr:rowOff>
    </xdr:from>
    <xdr:to>
      <xdr:col>1</xdr:col>
      <xdr:colOff>370776</xdr:colOff>
      <xdr:row>15</xdr:row>
      <xdr:rowOff>106680</xdr:rowOff>
    </xdr:to>
    <xdr:pic>
      <xdr:nvPicPr>
        <xdr:cNvPr id="2" name="Picture 1" descr="Welch's t-test formula">
          <a:extLst>
            <a:ext uri="{FF2B5EF4-FFF2-40B4-BE49-F238E27FC236}">
              <a16:creationId xmlns:a16="http://schemas.microsoft.com/office/drawing/2014/main" id="{6D80F20B-95F4-29B9-C474-0D7695D48EA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1416" b="58409"/>
        <a:stretch/>
      </xdr:blipFill>
      <xdr:spPr bwMode="auto">
        <a:xfrm>
          <a:off x="5295900" y="2225040"/>
          <a:ext cx="1315656"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228600</xdr:colOff>
      <xdr:row>10</xdr:row>
      <xdr:rowOff>137161</xdr:rowOff>
    </xdr:from>
    <xdr:to>
      <xdr:col>4</xdr:col>
      <xdr:colOff>2001491</xdr:colOff>
      <xdr:row>15</xdr:row>
      <xdr:rowOff>91441</xdr:rowOff>
    </xdr:to>
    <xdr:pic>
      <xdr:nvPicPr>
        <xdr:cNvPr id="5" name="Picture 4" descr="Welch's t-test formula">
          <a:extLst>
            <a:ext uri="{FF2B5EF4-FFF2-40B4-BE49-F238E27FC236}">
              <a16:creationId xmlns:a16="http://schemas.microsoft.com/office/drawing/2014/main" id="{B0EBA277-D809-48A2-92CC-5B7BDACCB67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0678"/>
        <a:stretch/>
      </xdr:blipFill>
      <xdr:spPr bwMode="auto">
        <a:xfrm>
          <a:off x="4053840" y="2514601"/>
          <a:ext cx="1772891"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4</xdr:col>
      <xdr:colOff>0</xdr:colOff>
      <xdr:row>4</xdr:row>
      <xdr:rowOff>0</xdr:rowOff>
    </xdr:to>
    <xdr:sp macro="" textlink="">
      <xdr:nvSpPr>
        <xdr:cNvPr id="3" name="TextBox 2">
          <a:extLst>
            <a:ext uri="{FF2B5EF4-FFF2-40B4-BE49-F238E27FC236}">
              <a16:creationId xmlns:a16="http://schemas.microsoft.com/office/drawing/2014/main" id="{302DF7E7-0609-4905-AAAE-9810777FED02}"/>
            </a:ext>
          </a:extLst>
        </xdr:cNvPr>
        <xdr:cNvSpPr txBox="1"/>
      </xdr:nvSpPr>
      <xdr:spPr>
        <a:xfrm>
          <a:off x="7620" y="0"/>
          <a:ext cx="3040380" cy="73152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Question 2. Analyze the below data and tell whether you can conclude that smoking causes cancer or not?</a:t>
          </a:r>
          <a:endParaRPr lang="en-US" sz="1200" b="1" kern="1200">
            <a:latin typeface="Times New Roman" panose="02020603050405020304" pitchFamily="18" charset="0"/>
            <a:cs typeface="Times New Roman" panose="02020603050405020304" pitchFamily="18" charset="0"/>
          </a:endParaRPr>
        </a:p>
      </xdr:txBody>
    </xdr:sp>
    <xdr:clientData/>
  </xdr:twoCellAnchor>
  <xdr:twoCellAnchor>
    <xdr:from>
      <xdr:col>5</xdr:col>
      <xdr:colOff>0</xdr:colOff>
      <xdr:row>0</xdr:row>
      <xdr:rowOff>0</xdr:rowOff>
    </xdr:from>
    <xdr:to>
      <xdr:col>10</xdr:col>
      <xdr:colOff>601980</xdr:colOff>
      <xdr:row>4</xdr:row>
      <xdr:rowOff>0</xdr:rowOff>
    </xdr:to>
    <xdr:sp macro="" textlink="">
      <xdr:nvSpPr>
        <xdr:cNvPr id="5" name="TextBox 4">
          <a:extLst>
            <a:ext uri="{FF2B5EF4-FFF2-40B4-BE49-F238E27FC236}">
              <a16:creationId xmlns:a16="http://schemas.microsoft.com/office/drawing/2014/main" id="{366DE2CC-86FF-8C60-8F68-6947D4C02550}"/>
            </a:ext>
          </a:extLst>
        </xdr:cNvPr>
        <xdr:cNvSpPr txBox="1"/>
      </xdr:nvSpPr>
      <xdr:spPr>
        <a:xfrm>
          <a:off x="3657600" y="0"/>
          <a:ext cx="3832860" cy="73152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Hypothesis:-</a:t>
          </a:r>
        </a:p>
        <a:p>
          <a:r>
            <a:rPr lang="en-US" sz="1100" b="1" i="0">
              <a:solidFill>
                <a:schemeClr val="dk1"/>
              </a:solidFill>
              <a:effectLst/>
              <a:latin typeface="+mn-lt"/>
              <a:ea typeface="+mn-ea"/>
              <a:cs typeface="+mn-cs"/>
            </a:rPr>
            <a:t>H0 = Defect type and manufacturing shift are independent</a:t>
          </a:r>
        </a:p>
        <a:p>
          <a:r>
            <a:rPr lang="en-US" sz="1100" b="1" i="0">
              <a:solidFill>
                <a:schemeClr val="dk1"/>
              </a:solidFill>
              <a:effectLst/>
              <a:latin typeface="+mn-lt"/>
              <a:ea typeface="+mn-ea"/>
              <a:cs typeface="+mn-cs"/>
            </a:rPr>
            <a:t>Ha = Defect type and manufacturing shift are dependent</a:t>
          </a:r>
        </a:p>
        <a:p>
          <a:endParaRPr 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B778-DF17-4642-90BA-9277AF3B32CD}">
  <dimension ref="A6:I24"/>
  <sheetViews>
    <sheetView tabSelected="1" workbookViewId="0">
      <selection activeCell="E10" sqref="E10:F10"/>
    </sheetView>
  </sheetViews>
  <sheetFormatPr defaultRowHeight="14.4"/>
  <cols>
    <col min="1" max="1" width="26.44140625" bestFit="1" customWidth="1"/>
    <col min="2" max="2" width="11.5546875" bestFit="1" customWidth="1"/>
    <col min="5" max="5" width="29.21875" customWidth="1"/>
    <col min="6" max="6" width="11.5546875" bestFit="1" customWidth="1"/>
    <col min="7" max="7" width="8.88671875" customWidth="1"/>
    <col min="8" max="8" width="41.77734375" customWidth="1"/>
    <col min="9" max="9" width="12.6640625" bestFit="1" customWidth="1"/>
    <col min="10" max="10" width="12" bestFit="1" customWidth="1"/>
  </cols>
  <sheetData>
    <row r="6" spans="1:9" ht="43.2">
      <c r="A6" s="21" t="s">
        <v>0</v>
      </c>
      <c r="B6" s="21" t="s">
        <v>1</v>
      </c>
      <c r="C6" s="21" t="s">
        <v>2</v>
      </c>
      <c r="D6" s="21" t="s">
        <v>3</v>
      </c>
    </row>
    <row r="7" spans="1:9">
      <c r="A7" s="6" t="s">
        <v>4</v>
      </c>
      <c r="B7" s="6">
        <v>89</v>
      </c>
      <c r="C7" s="6">
        <v>4</v>
      </c>
      <c r="D7" s="6">
        <v>50</v>
      </c>
    </row>
    <row r="8" spans="1:9">
      <c r="A8" s="6" t="s">
        <v>5</v>
      </c>
      <c r="B8" s="6">
        <v>82</v>
      </c>
      <c r="C8" s="6">
        <v>9</v>
      </c>
      <c r="D8" s="6">
        <v>120</v>
      </c>
    </row>
    <row r="10" spans="1:9" ht="15.6">
      <c r="A10" s="32" t="s">
        <v>14</v>
      </c>
      <c r="B10" s="32"/>
      <c r="C10" s="32"/>
      <c r="E10" s="32" t="s">
        <v>15</v>
      </c>
      <c r="F10" s="32"/>
      <c r="G10" s="7"/>
      <c r="H10" s="22" t="s">
        <v>21</v>
      </c>
    </row>
    <row r="12" spans="1:9">
      <c r="A12" s="33" t="s">
        <v>26</v>
      </c>
      <c r="B12" s="33"/>
      <c r="C12" s="33"/>
      <c r="H12" s="29">
        <f>_xlfn.T.INV.2T(0.05,F22)</f>
        <v>1.9742709570280526</v>
      </c>
    </row>
    <row r="13" spans="1:9">
      <c r="C13" s="3"/>
    </row>
    <row r="14" spans="1:9">
      <c r="C14" s="3"/>
    </row>
    <row r="15" spans="1:9" ht="15.6">
      <c r="C15" s="3"/>
      <c r="H15" s="23" t="s">
        <v>23</v>
      </c>
      <c r="I15" s="8"/>
    </row>
    <row r="16" spans="1:9">
      <c r="C16" s="3"/>
      <c r="H16" s="4"/>
    </row>
    <row r="17" spans="1:8">
      <c r="A17" s="24" t="s">
        <v>6</v>
      </c>
      <c r="B17" s="21" t="s">
        <v>7</v>
      </c>
      <c r="C17" s="3"/>
      <c r="E17" s="24" t="s">
        <v>6</v>
      </c>
      <c r="F17" s="21" t="s">
        <v>7</v>
      </c>
      <c r="H17" s="30" t="s">
        <v>22</v>
      </c>
    </row>
    <row r="18" spans="1:8">
      <c r="A18" s="9" t="s">
        <v>8</v>
      </c>
      <c r="B18" s="6">
        <f>B7-B8</f>
        <v>7</v>
      </c>
      <c r="C18" s="3"/>
      <c r="E18" s="12" t="s">
        <v>16</v>
      </c>
      <c r="F18" s="13">
        <f>(B21)^2</f>
        <v>0.99002500000000027</v>
      </c>
      <c r="H18" s="30" t="s">
        <v>24</v>
      </c>
    </row>
    <row r="19" spans="1:8" ht="15.6" customHeight="1">
      <c r="A19" s="9" t="s">
        <v>9</v>
      </c>
      <c r="B19" s="10">
        <f>(C7^2)/D7</f>
        <v>0.32</v>
      </c>
      <c r="E19" s="12" t="s">
        <v>17</v>
      </c>
      <c r="F19" s="14">
        <f>(B19^2)/(D7-1)</f>
        <v>2.0897959183673472E-3</v>
      </c>
      <c r="H19" s="31" t="s">
        <v>25</v>
      </c>
    </row>
    <row r="20" spans="1:8" ht="14.4" customHeight="1">
      <c r="A20" s="9" t="s">
        <v>10</v>
      </c>
      <c r="B20" s="6">
        <f>(C8^2)/D8</f>
        <v>0.67500000000000004</v>
      </c>
      <c r="E20" s="12" t="s">
        <v>18</v>
      </c>
      <c r="F20" s="14">
        <f>(B20^2)/(D8-1)</f>
        <v>3.8287815126050425E-3</v>
      </c>
      <c r="G20" s="3"/>
      <c r="H20" s="31"/>
    </row>
    <row r="21" spans="1:8">
      <c r="A21" s="9" t="s">
        <v>11</v>
      </c>
      <c r="B21" s="6">
        <f>B19 + B20</f>
        <v>0.99500000000000011</v>
      </c>
      <c r="E21" s="12" t="s">
        <v>19</v>
      </c>
      <c r="F21" s="14">
        <f>F19+F20</f>
        <v>5.9185774309723892E-3</v>
      </c>
      <c r="G21" s="3"/>
    </row>
    <row r="22" spans="1:8" ht="15" thickBot="1">
      <c r="A22" s="9" t="s">
        <v>12</v>
      </c>
      <c r="B22" s="11">
        <f>SQRT(B21)</f>
        <v>0.99749686716300023</v>
      </c>
      <c r="E22" s="27" t="s">
        <v>20</v>
      </c>
      <c r="F22" s="28">
        <f>F18 / F21</f>
        <v>167.27414848357313</v>
      </c>
      <c r="G22" s="3"/>
    </row>
    <row r="23" spans="1:8" ht="15.6" thickTop="1" thickBot="1">
      <c r="A23" s="25" t="s">
        <v>13</v>
      </c>
      <c r="B23" s="26">
        <f>B18 / B22</f>
        <v>7.0175658996391963</v>
      </c>
    </row>
    <row r="24" spans="1:8" ht="15" thickTop="1"/>
  </sheetData>
  <mergeCells count="4">
    <mergeCell ref="H19:H20"/>
    <mergeCell ref="A10:C10"/>
    <mergeCell ref="E10:F10"/>
    <mergeCell ref="A12:C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2C439-866F-4D42-81F4-3DC1605928FB}">
  <dimension ref="A1:I22"/>
  <sheetViews>
    <sheetView workbookViewId="0">
      <selection activeCell="N13" sqref="N13"/>
    </sheetView>
  </sheetViews>
  <sheetFormatPr defaultRowHeight="14.4"/>
  <cols>
    <col min="1" max="1" width="13.77734375" customWidth="1"/>
    <col min="2" max="2" width="12.88671875" customWidth="1"/>
    <col min="6" max="6" width="9.44140625" customWidth="1"/>
    <col min="9" max="9" width="11" bestFit="1" customWidth="1"/>
  </cols>
  <sheetData>
    <row r="1" spans="1:9">
      <c r="A1" s="1"/>
      <c r="B1" s="1"/>
    </row>
    <row r="2" spans="1:9">
      <c r="A2" s="2"/>
      <c r="B2" s="3"/>
    </row>
    <row r="3" spans="1:9">
      <c r="A3" s="2"/>
      <c r="B3" s="3"/>
    </row>
    <row r="4" spans="1:9">
      <c r="A4" s="2"/>
      <c r="B4" s="3"/>
    </row>
    <row r="5" spans="1:9">
      <c r="A5" s="2"/>
      <c r="B5" s="3"/>
    </row>
    <row r="6" spans="1:9">
      <c r="A6" s="36" t="s">
        <v>34</v>
      </c>
      <c r="B6" s="36"/>
      <c r="C6" s="36"/>
      <c r="D6" s="36"/>
      <c r="F6" s="17" t="s">
        <v>41</v>
      </c>
      <c r="G6" s="34" t="s">
        <v>42</v>
      </c>
      <c r="H6" s="34"/>
      <c r="I6" s="16">
        <f>SUM(B21:C22)</f>
        <v>23.700379475334103</v>
      </c>
    </row>
    <row r="7" spans="1:9" ht="28.8">
      <c r="A7" s="19" t="s">
        <v>27</v>
      </c>
      <c r="B7" s="19" t="s">
        <v>28</v>
      </c>
      <c r="C7" s="19" t="s">
        <v>29</v>
      </c>
      <c r="D7" s="19" t="s">
        <v>33</v>
      </c>
      <c r="F7" s="37"/>
      <c r="G7" s="39" t="s">
        <v>37</v>
      </c>
      <c r="H7" s="39"/>
      <c r="I7" s="40">
        <f>3.841</f>
        <v>3.8410000000000002</v>
      </c>
    </row>
    <row r="8" spans="1:9">
      <c r="A8" s="20" t="s">
        <v>30</v>
      </c>
      <c r="B8" s="6">
        <v>220</v>
      </c>
      <c r="C8" s="6">
        <v>230</v>
      </c>
      <c r="D8" s="6">
        <f>SUM(B8:C8)</f>
        <v>450</v>
      </c>
      <c r="F8" s="38"/>
      <c r="G8" s="39"/>
      <c r="H8" s="39"/>
      <c r="I8" s="40"/>
    </row>
    <row r="9" spans="1:9">
      <c r="A9" s="20" t="s">
        <v>31</v>
      </c>
      <c r="B9" s="6">
        <v>350</v>
      </c>
      <c r="C9" s="6">
        <v>640</v>
      </c>
      <c r="D9" s="6">
        <f t="shared" ref="D9" si="0">SUM(B9:C9)</f>
        <v>990</v>
      </c>
      <c r="F9" s="35" t="s">
        <v>43</v>
      </c>
      <c r="G9" s="41"/>
      <c r="H9" s="41"/>
      <c r="I9" s="41"/>
    </row>
    <row r="10" spans="1:9">
      <c r="A10" s="20" t="s">
        <v>32</v>
      </c>
      <c r="B10" s="6">
        <f>SUM(B8:B9)</f>
        <v>570</v>
      </c>
      <c r="C10" s="6">
        <f t="shared" ref="C10:D10" si="1">SUM(C8:C9)</f>
        <v>870</v>
      </c>
      <c r="D10" s="6">
        <f t="shared" si="1"/>
        <v>1440</v>
      </c>
      <c r="F10" s="41"/>
      <c r="G10" s="41"/>
      <c r="H10" s="41"/>
      <c r="I10" s="41"/>
    </row>
    <row r="11" spans="1:9">
      <c r="F11" s="41"/>
      <c r="G11" s="41"/>
      <c r="H11" s="41"/>
      <c r="I11" s="41"/>
    </row>
    <row r="12" spans="1:9">
      <c r="F12" s="41"/>
      <c r="G12" s="41"/>
      <c r="H12" s="41"/>
      <c r="I12" s="41"/>
    </row>
    <row r="13" spans="1:9">
      <c r="A13" s="36" t="s">
        <v>35</v>
      </c>
      <c r="B13" s="36"/>
      <c r="C13" s="36"/>
      <c r="D13" s="5"/>
      <c r="F13" s="41"/>
      <c r="G13" s="41"/>
      <c r="H13" s="41"/>
      <c r="I13" s="41"/>
    </row>
    <row r="14" spans="1:9" ht="28.8">
      <c r="A14" s="19" t="s">
        <v>27</v>
      </c>
      <c r="B14" s="19" t="s">
        <v>28</v>
      </c>
      <c r="C14" s="19" t="s">
        <v>29</v>
      </c>
    </row>
    <row r="15" spans="1:9">
      <c r="A15" s="20" t="s">
        <v>30</v>
      </c>
      <c r="B15" s="15">
        <f>D8*B10/D10</f>
        <v>178.125</v>
      </c>
      <c r="C15" s="15">
        <f>D8*C10/D10</f>
        <v>271.875</v>
      </c>
      <c r="F15" s="17" t="s">
        <v>39</v>
      </c>
      <c r="G15" s="34" t="s">
        <v>40</v>
      </c>
      <c r="H15" s="34"/>
      <c r="I15" s="18">
        <f>_xlfn.CHISQ.TEST(B8:C9,B15:C16)</f>
        <v>1.1256033979815032E-6</v>
      </c>
    </row>
    <row r="16" spans="1:9">
      <c r="A16" s="20" t="s">
        <v>31</v>
      </c>
      <c r="B16" s="15">
        <f>D9*B10/D10</f>
        <v>391.875</v>
      </c>
      <c r="C16" s="15">
        <f>D9*C10/D10</f>
        <v>598.125</v>
      </c>
      <c r="F16" s="15"/>
      <c r="G16" s="34" t="s">
        <v>38</v>
      </c>
      <c r="H16" s="34"/>
      <c r="I16" s="15">
        <v>0.05</v>
      </c>
    </row>
    <row r="18" spans="1:9">
      <c r="F18" s="35" t="s">
        <v>44</v>
      </c>
      <c r="G18" s="35"/>
      <c r="H18" s="35"/>
      <c r="I18" s="35"/>
    </row>
    <row r="19" spans="1:9">
      <c r="A19" s="36" t="s">
        <v>36</v>
      </c>
      <c r="B19" s="36"/>
      <c r="C19" s="36"/>
      <c r="F19" s="35"/>
      <c r="G19" s="35"/>
      <c r="H19" s="35"/>
      <c r="I19" s="35"/>
    </row>
    <row r="20" spans="1:9" ht="28.8">
      <c r="A20" s="19" t="s">
        <v>27</v>
      </c>
      <c r="B20" s="19" t="s">
        <v>28</v>
      </c>
      <c r="C20" s="19" t="s">
        <v>29</v>
      </c>
      <c r="F20" s="35"/>
      <c r="G20" s="35"/>
      <c r="H20" s="35"/>
      <c r="I20" s="35"/>
    </row>
    <row r="21" spans="1:9">
      <c r="A21" s="20" t="s">
        <v>30</v>
      </c>
      <c r="B21" s="16">
        <f>(B8-B15)^2/B15</f>
        <v>9.8442982456140342</v>
      </c>
      <c r="C21" s="16">
        <f>(C8-C15)^2/C15</f>
        <v>6.4497126436781613</v>
      </c>
      <c r="F21" s="35"/>
      <c r="G21" s="35"/>
      <c r="H21" s="35"/>
      <c r="I21" s="35"/>
    </row>
    <row r="22" spans="1:9">
      <c r="A22" s="20" t="s">
        <v>31</v>
      </c>
      <c r="B22" s="16">
        <f>(B9-B16)^2/B16</f>
        <v>4.4746810207336525</v>
      </c>
      <c r="C22" s="16">
        <f>(C9-C16)^2/C16</f>
        <v>2.931687565308255</v>
      </c>
      <c r="F22" s="35"/>
      <c r="G22" s="35"/>
      <c r="H22" s="35"/>
      <c r="I22" s="35"/>
    </row>
  </sheetData>
  <mergeCells count="11">
    <mergeCell ref="G6:H6"/>
    <mergeCell ref="F18:I22"/>
    <mergeCell ref="A6:D6"/>
    <mergeCell ref="A19:C19"/>
    <mergeCell ref="A13:C13"/>
    <mergeCell ref="F7:F8"/>
    <mergeCell ref="G7:H8"/>
    <mergeCell ref="I7:I8"/>
    <mergeCell ref="F9:I13"/>
    <mergeCell ref="G16:H16"/>
    <mergeCell ref="G15:H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Que-1</vt:lpstr>
      <vt:lpstr>Que-2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Keyur Patel</dc:creator>
  <cp:lastModifiedBy>Keyur patel</cp:lastModifiedBy>
  <dcterms:created xsi:type="dcterms:W3CDTF">2025-01-25T15:57:41Z</dcterms:created>
  <dcterms:modified xsi:type="dcterms:W3CDTF">2025-01-30T17:13:20Z</dcterms:modified>
</cp:coreProperties>
</file>