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ss.rahalhomail.com\Documents\"/>
    </mc:Choice>
  </mc:AlternateContent>
  <bookViews>
    <workbookView xWindow="0" yWindow="135" windowWidth="20730" windowHeight="9780" firstSheet="18" activeTab="18"/>
  </bookViews>
  <sheets>
    <sheet name="Residential Log" sheetId="19" r:id="rId1"/>
    <sheet name="vacant lot" sheetId="26" r:id="rId2"/>
    <sheet name="6278 Whispering Way" sheetId="1" r:id="rId3"/>
    <sheet name="2573 derbyshire" sheetId="4" r:id="rId4"/>
    <sheet name="2575 Derbyshire" sheetId="5" r:id="rId5"/>
    <sheet name="2577 Derbyshire" sheetId="6" r:id="rId6"/>
    <sheet name="540-544 verbena" sheetId="7" r:id="rId7"/>
    <sheet name="542 Verbena" sheetId="11" r:id="rId8"/>
    <sheet name="544 Verbena" sheetId="8" r:id="rId9"/>
    <sheet name="519 San Gadriel " sheetId="9" r:id="rId10"/>
    <sheet name="133 Mark David" sheetId="10" r:id="rId11"/>
    <sheet name="580 Casecade" sheetId="12" r:id="rId12"/>
    <sheet name="1519 Wintergreen " sheetId="13" r:id="rId13"/>
    <sheet name="513 S. Lakemont" sheetId="14" r:id="rId14"/>
    <sheet name="356 Fleet" sheetId="15" r:id="rId15"/>
    <sheet name="1407 Chilean" sheetId="16" r:id="rId16"/>
    <sheet name="1405 Peruvian" sheetId="17" r:id="rId17"/>
    <sheet name="1573 Ravana" sheetId="18" r:id="rId18"/>
    <sheet name="7584 Cranes" sheetId="21" r:id="rId19"/>
    <sheet name="Baldwin " sheetId="24" r:id="rId20"/>
    <sheet name="10549 JEPSON" sheetId="27" r:id="rId21"/>
    <sheet name="Mack Ave" sheetId="25" r:id="rId22"/>
    <sheet name="10531 E Colonial" sheetId="28" r:id="rId23"/>
  </sheets>
  <definedNames>
    <definedName name="_xlnm._FilterDatabase" localSheetId="6" hidden="1">'540-544 verbena'!$A$9:$D$21</definedName>
    <definedName name="_xlnm.Print_Area" localSheetId="10">'133 Mark David'!$A$1:$E$27</definedName>
    <definedName name="_xlnm.Print_Area" localSheetId="16">'1405 Peruvian'!$A$1:$E$28</definedName>
    <definedName name="_xlnm.Print_Area" localSheetId="15">'1407 Chilean'!$A$1:$E$29</definedName>
    <definedName name="_xlnm.Print_Area" localSheetId="12">'1519 Wintergreen '!$A$1:$F$27</definedName>
    <definedName name="_xlnm.Print_Area" localSheetId="17">'1573 Ravana'!$A$1:$D$28</definedName>
    <definedName name="_xlnm.Print_Area" localSheetId="4">'2575 Derbyshire'!$A$1:$E$28</definedName>
    <definedName name="_xlnm.Print_Area" localSheetId="5">'2577 Derbyshire'!$A$1:$G$27</definedName>
    <definedName name="_xlnm.Print_Area" localSheetId="14">'356 Fleet'!$A$1:$E$28</definedName>
    <definedName name="_xlnm.Print_Area" localSheetId="13">'513 S. Lakemont'!$A$1:$F$28</definedName>
    <definedName name="_xlnm.Print_Area" localSheetId="9">'519 San Gadriel '!$A$1:$F$27</definedName>
    <definedName name="_xlnm.Print_Area" localSheetId="6">'540-544 verbena'!$A$1:$G$27</definedName>
    <definedName name="_xlnm.Print_Area" localSheetId="11">'580 Casecade'!$A$1:$F$28</definedName>
    <definedName name="_xlnm.Print_Area" localSheetId="2">'6278 Whispering Way'!$A$1:$F$28</definedName>
    <definedName name="_xlnm.Print_Area" localSheetId="0">'Residential Log'!$A$8:$N$41</definedName>
    <definedName name="_xlnm.Print_Area" localSheetId="1">'vacant lot'!$A$1:$F$28</definedName>
  </definedNames>
  <calcPr calcId="152511"/>
</workbook>
</file>

<file path=xl/calcChain.xml><?xml version="1.0" encoding="utf-8"?>
<calcChain xmlns="http://schemas.openxmlformats.org/spreadsheetml/2006/main">
  <c r="B11" i="7" l="1"/>
  <c r="B12" i="7"/>
  <c r="B13" i="7"/>
  <c r="B14" i="7"/>
  <c r="B15" i="7"/>
  <c r="B16" i="7"/>
  <c r="B17" i="7"/>
  <c r="B18" i="7"/>
  <c r="B19" i="7"/>
  <c r="B20" i="7"/>
  <c r="B21" i="7"/>
  <c r="B10" i="7"/>
  <c r="B28" i="16"/>
  <c r="C16" i="13" l="1"/>
  <c r="C18" i="5"/>
  <c r="C17" i="5"/>
  <c r="C23" i="28"/>
  <c r="B23" i="28"/>
  <c r="F15" i="28"/>
  <c r="F16" i="28" s="1"/>
  <c r="F14" i="28"/>
  <c r="F13" i="28"/>
  <c r="B23" i="27"/>
  <c r="C23" i="27"/>
  <c r="C23" i="26"/>
  <c r="B23" i="26"/>
  <c r="B28" i="25"/>
  <c r="C28" i="25"/>
  <c r="E9" i="24"/>
  <c r="C19" i="24"/>
  <c r="C15" i="24"/>
  <c r="C12" i="24"/>
  <c r="C10" i="24"/>
  <c r="C10" i="9"/>
  <c r="C23" i="9" s="1"/>
  <c r="C18" i="7"/>
  <c r="C12" i="6"/>
  <c r="C18" i="6"/>
  <c r="C17" i="6"/>
  <c r="B23" i="24"/>
  <c r="C23" i="15"/>
  <c r="B23" i="15"/>
  <c r="C23" i="16"/>
  <c r="B23" i="16"/>
  <c r="C23" i="17"/>
  <c r="B23" i="17"/>
  <c r="C23" i="18"/>
  <c r="B23" i="18"/>
  <c r="C23" i="21"/>
  <c r="B23" i="21"/>
  <c r="C23" i="14"/>
  <c r="B23" i="14"/>
  <c r="C23" i="13"/>
  <c r="B23" i="13"/>
  <c r="C23" i="12"/>
  <c r="B23" i="12"/>
  <c r="C23" i="10"/>
  <c r="B23" i="10"/>
  <c r="B23" i="9"/>
  <c r="B23" i="6"/>
  <c r="B23" i="5"/>
  <c r="B23" i="4"/>
  <c r="C23" i="4"/>
  <c r="C23" i="1"/>
  <c r="B23" i="1"/>
  <c r="C15" i="7"/>
  <c r="C12" i="7"/>
  <c r="C23" i="7" s="1"/>
  <c r="B23" i="7" l="1"/>
  <c r="C23" i="24"/>
  <c r="C23" i="5"/>
  <c r="C23" i="6"/>
</calcChain>
</file>

<file path=xl/sharedStrings.xml><?xml version="1.0" encoding="utf-8"?>
<sst xmlns="http://schemas.openxmlformats.org/spreadsheetml/2006/main" count="672" uniqueCount="133">
  <si>
    <t>6278 Whispering Way</t>
  </si>
  <si>
    <t>Orlando, fl 32807</t>
  </si>
  <si>
    <t>Date</t>
  </si>
  <si>
    <t xml:space="preserve">Rent </t>
  </si>
  <si>
    <t>Expense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</si>
  <si>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</si>
  <si>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</si>
  <si>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</si>
  <si>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</si>
  <si>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</si>
  <si>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</si>
  <si>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</si>
  <si>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</si>
  <si>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</si>
  <si>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</si>
  <si>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</si>
  <si>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</si>
  <si>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1000144923264</t>
  </si>
  <si>
    <t>2573 Derbyshire Cir</t>
  </si>
  <si>
    <t>Casselebrry, fl 32707</t>
  </si>
  <si>
    <t>2575 Derbyshire Cir</t>
  </si>
  <si>
    <t>Casselberry, Fl 32797</t>
  </si>
  <si>
    <t>2577 Derbyshire Cir</t>
  </si>
  <si>
    <t>Casselberry, Fl 32707</t>
  </si>
  <si>
    <t>$695</t>
  </si>
  <si>
    <t>Wanda Colondres</t>
  </si>
  <si>
    <t>542 Verbena Ct</t>
  </si>
  <si>
    <t>407-222-1642</t>
  </si>
  <si>
    <t>$715</t>
  </si>
  <si>
    <t xml:space="preserve">Marysol Rubert-ayala and Manuel Hernandez  </t>
  </si>
  <si>
    <t>544 Verbena Ct</t>
  </si>
  <si>
    <t>519 San Gabrile Ct.</t>
  </si>
  <si>
    <t>Winter Springs, Fl 32708</t>
  </si>
  <si>
    <t>133 Mark David Blvd.</t>
  </si>
  <si>
    <t>580 Cascade Cir #100</t>
  </si>
  <si>
    <t>Casselberry, Fl 32702</t>
  </si>
  <si>
    <t>1000144923272</t>
  </si>
  <si>
    <t>1519 Wintergreen Blvd</t>
  </si>
  <si>
    <t>Winter Park, Fl 32792</t>
  </si>
  <si>
    <t>513 S. Lakemont Avr</t>
  </si>
  <si>
    <t xml:space="preserve">356 Fleet </t>
  </si>
  <si>
    <t>1407 Chilean Ln</t>
  </si>
  <si>
    <t>1000144923280</t>
  </si>
  <si>
    <t>1405 Peruvian Ln</t>
  </si>
  <si>
    <t>1573 Ravana</t>
  </si>
  <si>
    <t>Orlando, Fl 32807</t>
  </si>
  <si>
    <t>2013 RENTAL LEDGER</t>
  </si>
  <si>
    <t>Residental Sheet</t>
  </si>
  <si>
    <t xml:space="preserve">     US</t>
  </si>
  <si>
    <t>7584 Cranes Creek $1200</t>
  </si>
  <si>
    <t>6278 Whispering Way $645</t>
  </si>
  <si>
    <t>2577 Derbyshire Cir $1050</t>
  </si>
  <si>
    <t>2575 Derbyshire Cir $775</t>
  </si>
  <si>
    <t>2573 Derbyshire Cir $</t>
  </si>
  <si>
    <t>540 Verbena $695</t>
  </si>
  <si>
    <t>542 Verbena $715</t>
  </si>
  <si>
    <t>544 Verbena $695</t>
  </si>
  <si>
    <t>519 San Gabrieal Ct $725</t>
  </si>
  <si>
    <t>133 Mark David Blvd $900</t>
  </si>
  <si>
    <t>580 Cascade Cir $675</t>
  </si>
  <si>
    <t>4709 Fox St. $1800.00</t>
  </si>
  <si>
    <t xml:space="preserve">     Lena &amp; Us</t>
  </si>
  <si>
    <t>1519 Wintergreen Blvd $900</t>
  </si>
  <si>
    <t>513 S Lakemont Ave $1200</t>
  </si>
  <si>
    <t>356 Fleet Rd. $1200</t>
  </si>
  <si>
    <t xml:space="preserve">     Johnny &amp; Us</t>
  </si>
  <si>
    <t>1407 Chilean Lane $1000</t>
  </si>
  <si>
    <t>1405 Peruvian Lane $1000</t>
  </si>
  <si>
    <t>1573 Ravana Ct. $1075</t>
  </si>
  <si>
    <t xml:space="preserve"> Us</t>
  </si>
  <si>
    <t>14124 Evening Sky Pl $1015</t>
  </si>
  <si>
    <t xml:space="preserve">     Gil &amp; Us</t>
  </si>
  <si>
    <t>16314 Bristol Lake Cir $1800</t>
  </si>
  <si>
    <t>BANKS</t>
  </si>
  <si>
    <t>ACC</t>
  </si>
  <si>
    <t>PHONE</t>
  </si>
  <si>
    <t>Suntrust US</t>
  </si>
  <si>
    <t>Us</t>
  </si>
  <si>
    <t>Suntrust Linda</t>
  </si>
  <si>
    <t>Lena &amp; Us</t>
  </si>
  <si>
    <t>407-227-8523</t>
  </si>
  <si>
    <t>Suntrust John</t>
  </si>
  <si>
    <t>Johnny &amp; Us</t>
  </si>
  <si>
    <t>407-227-8524</t>
  </si>
  <si>
    <t>Association</t>
  </si>
  <si>
    <t>Property Tax</t>
  </si>
  <si>
    <t>Insurance</t>
  </si>
  <si>
    <t>Interest</t>
  </si>
  <si>
    <t>Lawn</t>
  </si>
  <si>
    <t>Pest Control</t>
  </si>
  <si>
    <t>7584 Cranes Creek</t>
  </si>
  <si>
    <t>Hussein Rahal</t>
  </si>
  <si>
    <t>Haidar Rahal</t>
  </si>
  <si>
    <t>Ghassan Rahal</t>
  </si>
  <si>
    <t>Giovanni Krasniqi</t>
  </si>
  <si>
    <t>Ali Rahal</t>
  </si>
  <si>
    <t>540 -544 Verbena Ct.</t>
  </si>
  <si>
    <t>80 Lawn 120 Pest Cont</t>
  </si>
  <si>
    <t>184 Association 75 Pest Cont</t>
  </si>
  <si>
    <t>Ziena Rahal</t>
  </si>
  <si>
    <t>Lena Prekaj</t>
  </si>
  <si>
    <t>4709 Fox St</t>
  </si>
  <si>
    <t>Orlando, fl 32814</t>
  </si>
  <si>
    <t>20805 Mack Ave.</t>
  </si>
  <si>
    <t>Gross Pointe, MI 48236</t>
  </si>
  <si>
    <t>184 Ass 75 Pest</t>
  </si>
  <si>
    <t>Association 125 AC</t>
  </si>
  <si>
    <t xml:space="preserve">80 Lawn </t>
  </si>
  <si>
    <t>80 Lawn 445 Attorney 120 Pest Cont</t>
  </si>
  <si>
    <t xml:space="preserve">60 Association </t>
  </si>
  <si>
    <t xml:space="preserve">Association </t>
  </si>
  <si>
    <t>Vacant LOT</t>
  </si>
  <si>
    <t>10549 Jepson</t>
  </si>
  <si>
    <t>Orlando, fl 32825</t>
  </si>
  <si>
    <t xml:space="preserve">10531 E Colonial Dr. </t>
  </si>
  <si>
    <t>Orlando, FL 32817</t>
  </si>
  <si>
    <t>Balance</t>
  </si>
  <si>
    <t>Tenant Paid</t>
  </si>
  <si>
    <t>184 Association 5785 Repairs</t>
  </si>
  <si>
    <t>Tree Tirm</t>
  </si>
  <si>
    <t>475 Fridge &amp; 300 Stove</t>
  </si>
  <si>
    <t>120 Association 325 Roof Repair</t>
  </si>
  <si>
    <t>Roof</t>
  </si>
  <si>
    <t>Repairs &amp; Upgrades</t>
  </si>
  <si>
    <t>Stove</t>
  </si>
  <si>
    <t>Fridge</t>
  </si>
  <si>
    <t>279 Association 30 locks</t>
  </si>
  <si>
    <t>279 Association 1800 Paint</t>
  </si>
  <si>
    <t>Interest PNC</t>
  </si>
  <si>
    <t>Interest Suntrust</t>
  </si>
  <si>
    <t>Tree Trim</t>
  </si>
  <si>
    <t>Tree trim</t>
  </si>
  <si>
    <t>Painting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</si>
</sst>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$&quot;#,##0_);[Red]\(&quot;$&quot;#,##0\)"/>
    <numFmt numFmtId="44" formatCode="_(&quot;$&quot;* #,##0.00_);_(&quot;$&quot;* \(#,##0.00\);_(&quot;$&quot;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4"/>
      <color theme="1"/>
      <name val="Times New Roman"/>
      <family val="1"/>
    </font>
    <font>
      <sz val="10"/>
      <name val="Arial"/>
      <family val="2"/>
    </font>
    <font>
      <sz val="11"/>
      <color indexed="8"/>
      <name val="Calibri"/>
      <family val="2"/>
    </font>
    <font>
      <b/>
      <sz val="14"/>
      <name val="Arial"/>
      <family val="2"/>
    </font>
    <font>
      <sz val="14"/>
      <name val="Arial"/>
      <family val="2"/>
    </font>
    <font>
      <b/>
      <i/>
      <u/>
      <sz val="14"/>
      <name val="Arial"/>
      <family val="2"/>
    </font>
    <font>
      <sz val="14"/>
      <color rgb="FFFF0000"/>
      <name val="Arial"/>
      <family val="2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0">
    <xf numFmtId="0" fontId="0" fillId="0" borderId="0"/>
    <xf numFmtId="0" fontId="4" fillId="0" borderId="0"/>
    <xf numFmtId="44" fontId="4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1" fillId="0" borderId="0"/>
    <xf numFmtId="0" fontId="4" fillId="0" borderId="0"/>
    <xf numFmtId="0" fontId="1" fillId="0" borderId="0"/>
    <xf numFmtId="9" fontId="5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6">
    <xf numFmtId="0" fontId="0" fillId="0" borderId="0" xfId="0"/>
    <xf numFmtId="0" fontId="0" fillId="0" borderId="1" xfId="0" applyBorder="1"/>
    <xf numFmtId="0" fontId="0" fillId="0" borderId="0" xfId="0" quotePrefix="1"/>
    <xf numFmtId="6" fontId="0" fillId="0" borderId="0" xfId="0" quotePrefix="1" applyNumberFormat="1"/>
    <xf numFmtId="0" fontId="2" fillId="0" borderId="0" xfId="0" applyFont="1"/>
    <xf numFmtId="0" fontId="3" fillId="0" borderId="0" xfId="0" applyFont="1"/>
    <xf numFmtId="0" fontId="4" fillId="0" borderId="0" xfId="1"/>
    <xf numFmtId="0" fontId="6" fillId="0" borderId="0" xfId="1" applyFont="1"/>
    <xf numFmtId="0" fontId="7" fillId="0" borderId="0" xfId="1" applyFont="1"/>
    <xf numFmtId="0" fontId="7" fillId="0" borderId="2" xfId="1" applyFont="1" applyBorder="1"/>
    <xf numFmtId="37" fontId="7" fillId="0" borderId="1" xfId="2" applyNumberFormat="1" applyFont="1" applyBorder="1"/>
    <xf numFmtId="0" fontId="6" fillId="0" borderId="2" xfId="1" applyFont="1" applyBorder="1"/>
    <xf numFmtId="37" fontId="6" fillId="0" borderId="1" xfId="2" applyNumberFormat="1" applyFont="1" applyBorder="1"/>
    <xf numFmtId="37" fontId="7" fillId="0" borderId="1" xfId="2" quotePrefix="1" applyNumberFormat="1" applyFont="1" applyBorder="1"/>
    <xf numFmtId="0" fontId="7" fillId="0" borderId="3" xfId="1" applyFont="1" applyBorder="1"/>
    <xf numFmtId="0" fontId="6" fillId="0" borderId="0" xfId="1" applyFont="1" applyBorder="1"/>
    <xf numFmtId="0" fontId="7" fillId="0" borderId="0" xfId="1" applyFont="1" applyBorder="1"/>
    <xf numFmtId="37" fontId="7" fillId="0" borderId="0" xfId="2" applyNumberFormat="1" applyFont="1"/>
    <xf numFmtId="37" fontId="6" fillId="0" borderId="0" xfId="2" quotePrefix="1" applyNumberFormat="1" applyFont="1"/>
    <xf numFmtId="37" fontId="7" fillId="0" borderId="0" xfId="2" quotePrefix="1" applyNumberFormat="1" applyFont="1"/>
    <xf numFmtId="16" fontId="7" fillId="0" borderId="0" xfId="1" applyNumberFormat="1" applyFont="1"/>
    <xf numFmtId="37" fontId="6" fillId="0" borderId="0" xfId="2" applyNumberFormat="1" applyFont="1"/>
    <xf numFmtId="37" fontId="7" fillId="0" borderId="5" xfId="2" applyNumberFormat="1" applyFont="1" applyBorder="1"/>
    <xf numFmtId="37" fontId="8" fillId="0" borderId="6" xfId="2" applyNumberFormat="1" applyFont="1" applyBorder="1"/>
    <xf numFmtId="37" fontId="7" fillId="0" borderId="4" xfId="2" applyNumberFormat="1" applyFont="1" applyBorder="1"/>
    <xf numFmtId="0" fontId="6" fillId="0" borderId="0" xfId="1" applyFont="1" applyFill="1" applyBorder="1"/>
    <xf numFmtId="37" fontId="9" fillId="0" borderId="1" xfId="2" applyNumberFormat="1" applyFont="1" applyBorder="1"/>
    <xf numFmtId="37" fontId="7" fillId="0" borderId="1" xfId="2" applyNumberFormat="1" applyFont="1" applyFill="1" applyBorder="1"/>
    <xf numFmtId="37" fontId="7" fillId="0" borderId="1" xfId="1" quotePrefix="1" applyNumberFormat="1" applyFont="1" applyBorder="1"/>
    <xf numFmtId="37" fontId="7" fillId="0" borderId="1" xfId="2" quotePrefix="1" applyNumberFormat="1" applyFont="1" applyFill="1" applyBorder="1"/>
    <xf numFmtId="37" fontId="7" fillId="0" borderId="7" xfId="2" applyNumberFormat="1" applyFont="1" applyFill="1" applyBorder="1"/>
    <xf numFmtId="0" fontId="6" fillId="0" borderId="0" xfId="6" applyFont="1"/>
    <xf numFmtId="0" fontId="7" fillId="0" borderId="0" xfId="6" applyFont="1"/>
    <xf numFmtId="0" fontId="7" fillId="0" borderId="0" xfId="6" quotePrefix="1" applyFont="1"/>
    <xf numFmtId="44" fontId="0" fillId="0" borderId="0" xfId="9" applyFont="1"/>
    <xf numFmtId="44" fontId="0" fillId="0" borderId="0" xfId="0" applyNumberFormat="1"/>
    <xf numFmtId="9" fontId="0" fillId="0" borderId="0" xfId="0" applyNumberFormat="1"/>
    <xf numFmtId="44" fontId="0" fillId="0" borderId="0" xfId="9" applyFont="1" applyAlignment="1">
      <alignment horizontal="right"/>
    </xf>
    <xf numFmtId="0" fontId="0" fillId="0" borderId="0" xfId="0" applyAlignment="1">
      <alignment horizontal="right"/>
    </xf>
    <xf numFmtId="6" fontId="0" fillId="0" borderId="0" xfId="0" applyNumberFormat="1"/>
    <xf numFmtId="14" fontId="0" fillId="0" borderId="0" xfId="0" applyNumberFormat="1"/>
    <xf numFmtId="2" fontId="0" fillId="0" borderId="1" xfId="9" applyNumberFormat="1" applyFont="1" applyBorder="1"/>
    <xf numFmtId="1" fontId="0" fillId="0" borderId="1" xfId="9" applyNumberFormat="1" applyFont="1" applyBorder="1"/>
    <xf numFmtId="1" fontId="0" fillId="0" borderId="1" xfId="0" applyNumberFormat="1" applyBorder="1"/>
    <xf numFmtId="10" fontId="0" fillId="0" borderId="0" xfId="0" applyNumberFormat="1"/>
    <xf numFmtId="0" fontId="10" fillId="0" borderId="0" xfId="0" applyFont="1"/>
  </cellXfs>
  <cellStyles count="10">
    <cellStyle name="Currency" xfId="9" builtinId="4"/>
    <cellStyle name="Currency 2" xfId="3"/>
    <cellStyle name="Currency 3" xfId="4"/>
    <cellStyle name="Currency 4" xfId="2"/>
    <cellStyle name="Normal" xfId="0" builtinId="0"/>
    <cellStyle name="Normal 2" xfId="5"/>
    <cellStyle name="Normal 2 2" xfId="6"/>
    <cellStyle name="Normal 3" xfId="7"/>
    <cellStyle name="Normal 4" xfId="1"/>
    <cellStyle name="Percent 2" xf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5:N41"/>
  <sheetViews>
    <sheetView topLeftCell="A13" workbookViewId="0">
      <selection activeCell="D44" sqref="D44"/>
    </sheetView>
  </sheetViews>
  <sheetFormatPr defaultRowHeight="15" x14ac:dyDescent="0.25"/>
  <cols>
    <col min="1" max="1" width="20.7109375" customWidth="1"/>
    <col min="2" max="2" width="18" customWidth="1"/>
    <col min="3" max="14" width="15.7109375" customWidth="1"/>
  </cols>
  <sheetData>
    <row r="5" spans="1:14" x14ac:dyDescent="0.25">
      <c r="A5" s="3"/>
    </row>
    <row r="6" spans="1:14" x14ac:dyDescent="0.25">
      <c r="A6" s="2"/>
    </row>
    <row r="8" spans="1:14" ht="18" x14ac:dyDescent="0.25">
      <c r="A8" s="7" t="s">
        <v>46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</row>
    <row r="9" spans="1:14" ht="21.75" customHeight="1" x14ac:dyDescent="0.25">
      <c r="A9" s="8" t="s">
        <v>47</v>
      </c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</row>
    <row r="10" spans="1:14" ht="21" customHeight="1" x14ac:dyDescent="0.25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</row>
    <row r="11" spans="1:14" ht="21" customHeight="1" x14ac:dyDescent="0.25">
      <c r="A11" s="7" t="s">
        <v>48</v>
      </c>
      <c r="B11" s="8"/>
      <c r="C11" s="8" t="s">
        <v>5</v>
      </c>
      <c r="D11" s="8" t="s">
        <v>6</v>
      </c>
      <c r="E11" s="8" t="s">
        <v>7</v>
      </c>
      <c r="F11" s="8" t="s">
        <v>8</v>
      </c>
      <c r="G11" s="8" t="s">
        <v>9</v>
      </c>
      <c r="H11" s="8" t="s">
        <v>10</v>
      </c>
      <c r="I11" s="8" t="s">
        <v>11</v>
      </c>
      <c r="J11" s="8" t="s">
        <v>12</v>
      </c>
      <c r="K11" s="8" t="s">
        <v>13</v>
      </c>
      <c r="L11" s="8" t="s">
        <v>14</v>
      </c>
      <c r="M11" s="8" t="s">
        <v>15</v>
      </c>
      <c r="N11" s="8" t="s">
        <v>16</v>
      </c>
    </row>
    <row r="12" spans="1:14" ht="21" customHeight="1" x14ac:dyDescent="0.25">
      <c r="A12" s="9" t="s">
        <v>49</v>
      </c>
      <c r="B12" s="9"/>
      <c r="C12" s="10">
        <v>1200</v>
      </c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</row>
    <row r="13" spans="1:14" ht="21.75" customHeight="1" x14ac:dyDescent="0.25">
      <c r="A13" s="11" t="s">
        <v>50</v>
      </c>
      <c r="B13" s="9"/>
      <c r="C13" s="12"/>
      <c r="D13" s="10"/>
      <c r="E13" s="10"/>
      <c r="F13" s="10"/>
      <c r="G13" s="10"/>
      <c r="H13" s="10"/>
      <c r="I13" s="10"/>
      <c r="J13" s="10"/>
      <c r="K13" s="10"/>
      <c r="L13" s="10"/>
      <c r="M13" s="13"/>
      <c r="N13" s="10"/>
    </row>
    <row r="14" spans="1:14" ht="21" customHeight="1" x14ac:dyDescent="0.25">
      <c r="A14" s="11" t="s">
        <v>51</v>
      </c>
      <c r="B14" s="14"/>
      <c r="C14" s="12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</row>
    <row r="15" spans="1:14" ht="21" customHeight="1" x14ac:dyDescent="0.25">
      <c r="A15" s="11" t="s">
        <v>52</v>
      </c>
      <c r="B15" s="14"/>
      <c r="C15" s="10">
        <v>775</v>
      </c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</row>
    <row r="16" spans="1:14" ht="21" customHeight="1" x14ac:dyDescent="0.25">
      <c r="A16" s="9" t="s">
        <v>53</v>
      </c>
      <c r="B16" s="14"/>
      <c r="C16" s="12">
        <v>0</v>
      </c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</row>
    <row r="17" spans="1:14" ht="21" customHeight="1" x14ac:dyDescent="0.25">
      <c r="A17" s="11" t="s">
        <v>54</v>
      </c>
      <c r="B17" s="14"/>
      <c r="C17" s="12">
        <v>632</v>
      </c>
      <c r="D17" s="26"/>
      <c r="E17" s="26"/>
      <c r="F17" s="10"/>
      <c r="G17" s="10"/>
      <c r="H17" s="10"/>
      <c r="I17" s="30"/>
      <c r="J17" s="10"/>
      <c r="K17" s="10"/>
      <c r="L17" s="10"/>
      <c r="M17" s="10"/>
      <c r="N17" s="10"/>
    </row>
    <row r="18" spans="1:14" ht="21" customHeight="1" x14ac:dyDescent="0.25">
      <c r="A18" s="11" t="s">
        <v>55</v>
      </c>
      <c r="B18" s="14"/>
      <c r="C18" s="12">
        <v>715</v>
      </c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</row>
    <row r="19" spans="1:14" ht="21" customHeight="1" x14ac:dyDescent="0.25">
      <c r="A19" s="11" t="s">
        <v>56</v>
      </c>
      <c r="B19" s="14"/>
      <c r="C19" s="10">
        <v>200</v>
      </c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</row>
    <row r="20" spans="1:14" ht="21" customHeight="1" x14ac:dyDescent="0.25">
      <c r="A20" s="11" t="s">
        <v>57</v>
      </c>
      <c r="B20" s="14"/>
      <c r="C20" s="12">
        <v>-209.1</v>
      </c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</row>
    <row r="21" spans="1:14" ht="21" customHeight="1" x14ac:dyDescent="0.25">
      <c r="A21" s="11" t="s">
        <v>58</v>
      </c>
      <c r="B21" s="9"/>
      <c r="C21" s="12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</row>
    <row r="22" spans="1:14" ht="18" x14ac:dyDescent="0.25">
      <c r="A22" s="11" t="s">
        <v>59</v>
      </c>
      <c r="B22" s="9"/>
      <c r="C22" s="12">
        <v>675</v>
      </c>
      <c r="D22" s="10"/>
      <c r="E22" s="10"/>
      <c r="F22" s="10"/>
      <c r="G22" s="10"/>
      <c r="H22" s="10"/>
      <c r="I22" s="10"/>
      <c r="J22" s="10"/>
      <c r="K22" s="10"/>
      <c r="L22" s="30"/>
      <c r="M22" s="10"/>
      <c r="N22" s="10"/>
    </row>
    <row r="23" spans="1:14" ht="18" x14ac:dyDescent="0.25">
      <c r="A23" s="11" t="s">
        <v>60</v>
      </c>
      <c r="B23" s="9"/>
      <c r="C23" s="10">
        <v>1800</v>
      </c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</row>
    <row r="24" spans="1:14" ht="18" x14ac:dyDescent="0.25">
      <c r="A24" s="6"/>
      <c r="B24" s="8"/>
      <c r="C24" s="27"/>
      <c r="D24" s="27"/>
      <c r="E24" s="27"/>
      <c r="F24" s="27"/>
      <c r="G24" s="27"/>
      <c r="H24" s="27"/>
      <c r="I24" s="27"/>
      <c r="J24" s="27"/>
      <c r="K24" s="28"/>
      <c r="L24" s="28"/>
      <c r="M24" s="29"/>
      <c r="N24" s="29"/>
    </row>
    <row r="25" spans="1:14" ht="18" x14ac:dyDescent="0.25">
      <c r="A25" s="15" t="s">
        <v>61</v>
      </c>
      <c r="B25" s="16"/>
      <c r="C25" s="17"/>
      <c r="D25" s="17"/>
      <c r="E25" s="8"/>
      <c r="F25" s="17"/>
      <c r="G25" s="17"/>
      <c r="H25" s="17"/>
      <c r="I25" s="18"/>
      <c r="J25" s="21"/>
      <c r="K25" s="19"/>
      <c r="L25" s="19"/>
      <c r="M25" s="19"/>
      <c r="N25" s="20"/>
    </row>
    <row r="26" spans="1:14" ht="18" x14ac:dyDescent="0.25">
      <c r="A26" s="9" t="s">
        <v>62</v>
      </c>
      <c r="B26" s="9"/>
      <c r="C26" s="10">
        <v>900</v>
      </c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</row>
    <row r="27" spans="1:14" ht="18" x14ac:dyDescent="0.25">
      <c r="A27" s="11" t="s">
        <v>63</v>
      </c>
      <c r="B27" s="9"/>
      <c r="C27" s="10">
        <v>1200</v>
      </c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</row>
    <row r="28" spans="1:14" ht="18" x14ac:dyDescent="0.25">
      <c r="A28" s="11" t="s">
        <v>64</v>
      </c>
      <c r="B28" s="9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</row>
    <row r="29" spans="1:14" ht="18" x14ac:dyDescent="0.25">
      <c r="A29" s="15" t="s">
        <v>65</v>
      </c>
      <c r="B29" s="16"/>
      <c r="C29" s="17"/>
      <c r="D29" s="17"/>
      <c r="E29" s="17"/>
      <c r="F29" s="17"/>
      <c r="G29" s="21"/>
      <c r="H29" s="17"/>
      <c r="I29" s="17"/>
      <c r="J29" s="17"/>
      <c r="K29" s="17"/>
      <c r="L29" s="17"/>
      <c r="M29" s="17"/>
      <c r="N29" s="17"/>
    </row>
    <row r="30" spans="1:14" ht="18" x14ac:dyDescent="0.25">
      <c r="A30" s="11" t="s">
        <v>66</v>
      </c>
      <c r="B30" s="9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</row>
    <row r="31" spans="1:14" ht="18" x14ac:dyDescent="0.25">
      <c r="A31" s="11" t="s">
        <v>67</v>
      </c>
      <c r="B31" s="9"/>
      <c r="C31" s="10">
        <v>990</v>
      </c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</row>
    <row r="32" spans="1:14" ht="18" x14ac:dyDescent="0.25">
      <c r="A32" s="11" t="s">
        <v>68</v>
      </c>
      <c r="B32" s="9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</row>
    <row r="33" spans="1:14" ht="18.75" thickBot="1" x14ac:dyDescent="0.3">
      <c r="A33" s="15" t="s">
        <v>69</v>
      </c>
      <c r="B33" s="16"/>
      <c r="C33" s="21"/>
      <c r="D33" s="21"/>
      <c r="E33" s="17"/>
      <c r="F33" s="17"/>
      <c r="G33" s="17"/>
      <c r="H33" s="17"/>
      <c r="I33" s="17"/>
      <c r="J33" s="17"/>
      <c r="K33" s="17"/>
      <c r="L33" s="19"/>
      <c r="M33" s="17"/>
      <c r="N33" s="17"/>
    </row>
    <row r="34" spans="1:14" ht="19.5" thickBot="1" x14ac:dyDescent="0.35">
      <c r="A34" s="11" t="s">
        <v>70</v>
      </c>
      <c r="B34" s="9"/>
      <c r="C34" s="10">
        <v>1015</v>
      </c>
      <c r="D34" s="22"/>
      <c r="E34" s="23"/>
      <c r="F34" s="24"/>
      <c r="G34" s="24"/>
      <c r="H34" s="24"/>
      <c r="I34" s="24"/>
      <c r="J34" s="24"/>
      <c r="K34" s="24"/>
      <c r="L34" s="24"/>
      <c r="M34" s="24"/>
      <c r="N34" s="24"/>
    </row>
    <row r="35" spans="1:14" ht="18" x14ac:dyDescent="0.25">
      <c r="A35" s="25" t="s">
        <v>71</v>
      </c>
      <c r="B35" s="8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</row>
    <row r="36" spans="1:14" ht="18" x14ac:dyDescent="0.25">
      <c r="A36" s="11" t="s">
        <v>72</v>
      </c>
      <c r="B36" s="9"/>
      <c r="C36" s="10">
        <v>0</v>
      </c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</row>
    <row r="38" spans="1:14" ht="18" x14ac:dyDescent="0.25">
      <c r="A38" s="31" t="s">
        <v>73</v>
      </c>
      <c r="B38" s="32"/>
      <c r="C38" s="31" t="s">
        <v>74</v>
      </c>
      <c r="D38" s="32"/>
      <c r="E38" s="32"/>
      <c r="F38" s="31" t="s">
        <v>75</v>
      </c>
      <c r="G38" s="32"/>
      <c r="H38" s="32"/>
      <c r="I38" s="31"/>
    </row>
    <row r="39" spans="1:14" ht="18" x14ac:dyDescent="0.25">
      <c r="A39" s="32" t="s">
        <v>76</v>
      </c>
      <c r="B39" s="32" t="s">
        <v>77</v>
      </c>
      <c r="C39" s="33" t="s">
        <v>17</v>
      </c>
      <c r="D39" s="32"/>
      <c r="E39" s="32"/>
      <c r="F39" s="32"/>
      <c r="G39" s="32"/>
      <c r="H39" s="32"/>
      <c r="I39" s="32"/>
    </row>
    <row r="40" spans="1:14" ht="18" x14ac:dyDescent="0.25">
      <c r="A40" s="32" t="s">
        <v>78</v>
      </c>
      <c r="B40" s="32" t="s">
        <v>79</v>
      </c>
      <c r="C40" s="33" t="s">
        <v>36</v>
      </c>
      <c r="D40" s="32"/>
      <c r="E40" s="32"/>
      <c r="F40" s="33" t="s">
        <v>80</v>
      </c>
      <c r="G40" s="32"/>
      <c r="H40" s="32"/>
      <c r="I40" s="32"/>
    </row>
    <row r="41" spans="1:14" ht="18" x14ac:dyDescent="0.25">
      <c r="A41" s="32" t="s">
        <v>81</v>
      </c>
      <c r="B41" s="32" t="s">
        <v>82</v>
      </c>
      <c r="C41" s="33" t="s">
        <v>42</v>
      </c>
      <c r="D41" s="32"/>
      <c r="E41" s="32"/>
      <c r="F41" s="33" t="s">
        <v>83</v>
      </c>
      <c r="G41" s="32"/>
      <c r="H41" s="32"/>
      <c r="I41" s="32"/>
    </row>
  </sheetData>
  <pageMargins left="0.7" right="0.7" top="0.75" bottom="0.75" header="0.3" footer="0.3"/>
  <pageSetup scale="53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topLeftCell="A13" workbookViewId="0">
      <selection activeCell="B16" sqref="B16"/>
    </sheetView>
  </sheetViews>
  <sheetFormatPr defaultRowHeight="15" x14ac:dyDescent="0.25"/>
  <cols>
    <col min="1" max="3" width="20.7109375" customWidth="1"/>
  </cols>
  <sheetData>
    <row r="1" spans="1:4" ht="15.75" x14ac:dyDescent="0.25">
      <c r="A1" s="4" t="s">
        <v>93</v>
      </c>
    </row>
    <row r="2" spans="1:4" x14ac:dyDescent="0.25">
      <c r="A2" t="s">
        <v>31</v>
      </c>
    </row>
    <row r="3" spans="1:4" x14ac:dyDescent="0.25">
      <c r="A3" t="s">
        <v>32</v>
      </c>
    </row>
    <row r="5" spans="1:4" x14ac:dyDescent="0.25">
      <c r="A5" s="3"/>
    </row>
    <row r="6" spans="1:4" x14ac:dyDescent="0.25">
      <c r="A6" s="2">
        <v>2014</v>
      </c>
    </row>
    <row r="9" spans="1:4" ht="21.75" customHeight="1" x14ac:dyDescent="0.25">
      <c r="A9" s="1" t="s">
        <v>2</v>
      </c>
      <c r="B9" s="1" t="s">
        <v>3</v>
      </c>
      <c r="C9" s="1" t="s">
        <v>4</v>
      </c>
    </row>
    <row r="10" spans="1:4" ht="21" customHeight="1" x14ac:dyDescent="0.25">
      <c r="A10" s="1" t="s">
        <v>5</v>
      </c>
      <c r="B10" s="1">
        <v>600</v>
      </c>
      <c r="C10" s="1">
        <f>60</f>
        <v>60</v>
      </c>
      <c r="D10" t="s">
        <v>109</v>
      </c>
    </row>
    <row r="11" spans="1:4" ht="21" customHeight="1" x14ac:dyDescent="0.25">
      <c r="A11" s="1" t="s">
        <v>6</v>
      </c>
      <c r="B11" s="1">
        <v>600</v>
      </c>
      <c r="C11" s="1">
        <v>60</v>
      </c>
      <c r="D11" t="s">
        <v>84</v>
      </c>
    </row>
    <row r="12" spans="1:4" ht="21" customHeight="1" x14ac:dyDescent="0.25">
      <c r="A12" s="1" t="s">
        <v>7</v>
      </c>
      <c r="B12" s="1">
        <v>600</v>
      </c>
      <c r="C12" s="1">
        <v>60</v>
      </c>
      <c r="D12" t="s">
        <v>84</v>
      </c>
    </row>
    <row r="13" spans="1:4" ht="21.75" customHeight="1" x14ac:dyDescent="0.25">
      <c r="A13" s="1" t="s">
        <v>8</v>
      </c>
      <c r="B13" s="1">
        <v>600</v>
      </c>
      <c r="C13" s="1">
        <v>60</v>
      </c>
      <c r="D13" t="s">
        <v>109</v>
      </c>
    </row>
    <row r="14" spans="1:4" ht="21" customHeight="1" x14ac:dyDescent="0.25">
      <c r="A14" s="1" t="s">
        <v>9</v>
      </c>
      <c r="B14" s="1">
        <v>600</v>
      </c>
      <c r="C14" s="1">
        <v>60</v>
      </c>
      <c r="D14" t="s">
        <v>84</v>
      </c>
    </row>
    <row r="15" spans="1:4" ht="21" customHeight="1" x14ac:dyDescent="0.25">
      <c r="A15" s="1" t="s">
        <v>10</v>
      </c>
      <c r="B15" s="1">
        <v>600</v>
      </c>
      <c r="C15" s="1">
        <v>60</v>
      </c>
      <c r="D15" t="s">
        <v>84</v>
      </c>
    </row>
    <row r="16" spans="1:4" ht="21" customHeight="1" x14ac:dyDescent="0.25">
      <c r="A16" s="1" t="s">
        <v>11</v>
      </c>
      <c r="B16" s="1">
        <v>600</v>
      </c>
      <c r="C16" s="1">
        <v>60</v>
      </c>
      <c r="D16" t="s">
        <v>84</v>
      </c>
    </row>
    <row r="17" spans="1:4" ht="21" customHeight="1" x14ac:dyDescent="0.25">
      <c r="A17" s="1" t="s">
        <v>12</v>
      </c>
      <c r="B17" s="1">
        <v>600</v>
      </c>
      <c r="C17" s="1">
        <v>60</v>
      </c>
      <c r="D17" t="s">
        <v>84</v>
      </c>
    </row>
    <row r="18" spans="1:4" ht="21" customHeight="1" x14ac:dyDescent="0.25">
      <c r="A18" s="1" t="s">
        <v>13</v>
      </c>
      <c r="B18" s="1">
        <v>600</v>
      </c>
      <c r="C18" s="1">
        <v>60</v>
      </c>
      <c r="D18" t="s">
        <v>84</v>
      </c>
    </row>
    <row r="19" spans="1:4" ht="21" customHeight="1" x14ac:dyDescent="0.25">
      <c r="A19" s="1" t="s">
        <v>14</v>
      </c>
      <c r="B19" s="1">
        <v>600</v>
      </c>
      <c r="C19" s="1">
        <v>60</v>
      </c>
      <c r="D19" t="s">
        <v>84</v>
      </c>
    </row>
    <row r="20" spans="1:4" ht="21" customHeight="1" x14ac:dyDescent="0.25">
      <c r="A20" s="1" t="s">
        <v>15</v>
      </c>
      <c r="B20" s="1">
        <v>600</v>
      </c>
      <c r="C20" s="1">
        <v>60</v>
      </c>
      <c r="D20" t="s">
        <v>84</v>
      </c>
    </row>
    <row r="21" spans="1:4" ht="21" customHeight="1" x14ac:dyDescent="0.25">
      <c r="A21" s="1" t="s">
        <v>16</v>
      </c>
      <c r="B21" s="1">
        <v>600</v>
      </c>
      <c r="C21" s="1">
        <v>60</v>
      </c>
      <c r="D21" t="s">
        <v>84</v>
      </c>
    </row>
    <row r="23" spans="1:4" x14ac:dyDescent="0.25">
      <c r="B23">
        <f>SUM(B10:B22)</f>
        <v>7200</v>
      </c>
      <c r="C23">
        <f>SUM(C10:C22)</f>
        <v>720</v>
      </c>
    </row>
    <row r="25" spans="1:4" x14ac:dyDescent="0.25">
      <c r="A25" s="37" t="s">
        <v>85</v>
      </c>
      <c r="B25" s="34">
        <v>1021.64</v>
      </c>
    </row>
    <row r="26" spans="1:4" x14ac:dyDescent="0.25">
      <c r="A26" s="37" t="s">
        <v>86</v>
      </c>
      <c r="B26" s="34">
        <v>715.8</v>
      </c>
    </row>
    <row r="27" spans="1:4" x14ac:dyDescent="0.25">
      <c r="A27" s="38" t="s">
        <v>87</v>
      </c>
      <c r="B27" s="34">
        <v>3662.81</v>
      </c>
    </row>
    <row r="28" spans="1:4" x14ac:dyDescent="0.25">
      <c r="A28" s="37"/>
    </row>
    <row r="29" spans="1:4" x14ac:dyDescent="0.25">
      <c r="A29" s="37"/>
    </row>
    <row r="30" spans="1:4" x14ac:dyDescent="0.25">
      <c r="A30" s="38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topLeftCell="A17" workbookViewId="0">
      <selection activeCell="C26" sqref="C26"/>
    </sheetView>
  </sheetViews>
  <sheetFormatPr defaultRowHeight="15" x14ac:dyDescent="0.25"/>
  <cols>
    <col min="1" max="3" width="20.7109375" customWidth="1"/>
  </cols>
  <sheetData>
    <row r="1" spans="1:4" x14ac:dyDescent="0.25">
      <c r="A1" t="s">
        <v>91</v>
      </c>
    </row>
    <row r="2" spans="1:4" x14ac:dyDescent="0.25">
      <c r="A2" t="s">
        <v>33</v>
      </c>
    </row>
    <row r="3" spans="1:4" x14ac:dyDescent="0.25">
      <c r="A3" t="s">
        <v>23</v>
      </c>
    </row>
    <row r="5" spans="1:4" x14ac:dyDescent="0.25">
      <c r="A5" s="3"/>
    </row>
    <row r="6" spans="1:4" x14ac:dyDescent="0.25">
      <c r="A6" s="2">
        <v>2014</v>
      </c>
    </row>
    <row r="9" spans="1:4" ht="21.75" customHeight="1" x14ac:dyDescent="0.25">
      <c r="A9" s="1" t="s">
        <v>2</v>
      </c>
      <c r="B9" s="1" t="s">
        <v>3</v>
      </c>
      <c r="C9" s="1" t="s">
        <v>4</v>
      </c>
    </row>
    <row r="10" spans="1:4" ht="21" customHeight="1" x14ac:dyDescent="0.25">
      <c r="A10" s="1" t="s">
        <v>5</v>
      </c>
      <c r="B10" s="1">
        <v>900</v>
      </c>
      <c r="C10" s="1"/>
    </row>
    <row r="11" spans="1:4" ht="21" customHeight="1" x14ac:dyDescent="0.25">
      <c r="A11" s="1" t="s">
        <v>6</v>
      </c>
      <c r="B11" s="1">
        <v>900</v>
      </c>
      <c r="C11" s="1"/>
    </row>
    <row r="12" spans="1:4" ht="21" customHeight="1" x14ac:dyDescent="0.25">
      <c r="A12" s="1" t="s">
        <v>7</v>
      </c>
      <c r="B12" s="1">
        <v>900</v>
      </c>
      <c r="C12" s="1">
        <v>75</v>
      </c>
      <c r="D12" t="s">
        <v>89</v>
      </c>
    </row>
    <row r="13" spans="1:4" ht="21.75" customHeight="1" x14ac:dyDescent="0.25">
      <c r="A13" s="1" t="s">
        <v>8</v>
      </c>
      <c r="B13" s="1">
        <v>900</v>
      </c>
      <c r="C13" s="1"/>
    </row>
    <row r="14" spans="1:4" ht="21" customHeight="1" x14ac:dyDescent="0.25">
      <c r="A14" s="1" t="s">
        <v>9</v>
      </c>
      <c r="B14" s="1">
        <v>900</v>
      </c>
      <c r="C14" s="1"/>
    </row>
    <row r="15" spans="1:4" ht="21" customHeight="1" x14ac:dyDescent="0.25">
      <c r="A15" s="1" t="s">
        <v>10</v>
      </c>
      <c r="B15" s="1">
        <v>900</v>
      </c>
      <c r="C15" s="1">
        <v>75</v>
      </c>
      <c r="D15" t="s">
        <v>89</v>
      </c>
    </row>
    <row r="16" spans="1:4" ht="21" customHeight="1" x14ac:dyDescent="0.25">
      <c r="A16" s="1" t="s">
        <v>11</v>
      </c>
      <c r="B16" s="1">
        <v>900</v>
      </c>
      <c r="C16" s="1"/>
    </row>
    <row r="17" spans="1:4" ht="21" customHeight="1" x14ac:dyDescent="0.25">
      <c r="A17" s="1" t="s">
        <v>12</v>
      </c>
      <c r="B17" s="1">
        <v>900</v>
      </c>
      <c r="C17" s="1"/>
    </row>
    <row r="18" spans="1:4" ht="21" customHeight="1" x14ac:dyDescent="0.25">
      <c r="A18" s="1" t="s">
        <v>13</v>
      </c>
      <c r="B18" s="1">
        <v>900</v>
      </c>
      <c r="C18" s="1">
        <v>75</v>
      </c>
      <c r="D18" t="s">
        <v>89</v>
      </c>
    </row>
    <row r="19" spans="1:4" ht="21" customHeight="1" x14ac:dyDescent="0.25">
      <c r="A19" s="1" t="s">
        <v>14</v>
      </c>
      <c r="B19" s="1">
        <v>900</v>
      </c>
      <c r="C19" s="1"/>
    </row>
    <row r="20" spans="1:4" ht="21" customHeight="1" x14ac:dyDescent="0.25">
      <c r="A20" s="1" t="s">
        <v>15</v>
      </c>
      <c r="B20" s="1">
        <v>900</v>
      </c>
      <c r="C20" s="1"/>
    </row>
    <row r="21" spans="1:4" ht="21" customHeight="1" x14ac:dyDescent="0.25">
      <c r="A21" s="1" t="s">
        <v>16</v>
      </c>
      <c r="B21" s="1">
        <v>900</v>
      </c>
      <c r="C21" s="1">
        <v>75</v>
      </c>
      <c r="D21" t="s">
        <v>89</v>
      </c>
    </row>
    <row r="23" spans="1:4" x14ac:dyDescent="0.25">
      <c r="B23">
        <f>SUM(B10:B22)</f>
        <v>10800</v>
      </c>
      <c r="C23">
        <f>SUM(C10:C22)</f>
        <v>300</v>
      </c>
    </row>
    <row r="25" spans="1:4" x14ac:dyDescent="0.25">
      <c r="A25" s="37" t="s">
        <v>85</v>
      </c>
      <c r="B25">
        <v>1263.46</v>
      </c>
    </row>
    <row r="26" spans="1:4" x14ac:dyDescent="0.25">
      <c r="A26" s="37" t="s">
        <v>86</v>
      </c>
      <c r="B26">
        <v>1125</v>
      </c>
    </row>
    <row r="27" spans="1:4" x14ac:dyDescent="0.25">
      <c r="A27" s="38" t="s">
        <v>87</v>
      </c>
      <c r="B27">
        <v>1089.83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28"/>
  <sheetViews>
    <sheetView topLeftCell="A16" workbookViewId="0">
      <selection activeCell="B29" sqref="B29"/>
    </sheetView>
  </sheetViews>
  <sheetFormatPr defaultRowHeight="15" x14ac:dyDescent="0.25"/>
  <cols>
    <col min="1" max="3" width="20.7109375" customWidth="1"/>
  </cols>
  <sheetData>
    <row r="1" spans="1:4" ht="15.75" x14ac:dyDescent="0.25">
      <c r="A1" s="4" t="s">
        <v>99</v>
      </c>
    </row>
    <row r="2" spans="1:4" x14ac:dyDescent="0.25">
      <c r="A2" t="s">
        <v>34</v>
      </c>
    </row>
    <row r="3" spans="1:4" x14ac:dyDescent="0.25">
      <c r="A3" t="s">
        <v>35</v>
      </c>
    </row>
    <row r="5" spans="1:4" x14ac:dyDescent="0.25">
      <c r="A5" s="3"/>
    </row>
    <row r="6" spans="1:4" x14ac:dyDescent="0.25">
      <c r="A6" s="2">
        <v>2014</v>
      </c>
    </row>
    <row r="9" spans="1:4" ht="21.75" customHeight="1" x14ac:dyDescent="0.25">
      <c r="A9" s="1" t="s">
        <v>2</v>
      </c>
      <c r="B9" s="1" t="s">
        <v>3</v>
      </c>
      <c r="C9" s="1" t="s">
        <v>4</v>
      </c>
    </row>
    <row r="10" spans="1:4" ht="21" customHeight="1" x14ac:dyDescent="0.25">
      <c r="A10" s="1" t="s">
        <v>5</v>
      </c>
      <c r="B10" s="1">
        <v>675</v>
      </c>
      <c r="C10" s="1">
        <v>230</v>
      </c>
      <c r="D10" t="s">
        <v>84</v>
      </c>
    </row>
    <row r="11" spans="1:4" ht="21" customHeight="1" x14ac:dyDescent="0.25">
      <c r="A11" s="1" t="s">
        <v>6</v>
      </c>
      <c r="B11" s="1">
        <v>675</v>
      </c>
      <c r="C11" s="1">
        <v>230</v>
      </c>
      <c r="D11" t="s">
        <v>84</v>
      </c>
    </row>
    <row r="12" spans="1:4" ht="21" customHeight="1" x14ac:dyDescent="0.25">
      <c r="A12" s="1" t="s">
        <v>7</v>
      </c>
      <c r="B12" s="1">
        <v>675</v>
      </c>
      <c r="C12" s="1">
        <v>230</v>
      </c>
      <c r="D12" t="s">
        <v>84</v>
      </c>
    </row>
    <row r="13" spans="1:4" ht="21.75" customHeight="1" x14ac:dyDescent="0.25">
      <c r="A13" s="1" t="s">
        <v>8</v>
      </c>
      <c r="B13" s="1">
        <v>675</v>
      </c>
      <c r="C13" s="1">
        <v>230</v>
      </c>
      <c r="D13" t="s">
        <v>84</v>
      </c>
    </row>
    <row r="14" spans="1:4" ht="21" customHeight="1" x14ac:dyDescent="0.25">
      <c r="A14" s="1" t="s">
        <v>9</v>
      </c>
      <c r="B14" s="1">
        <v>675</v>
      </c>
      <c r="C14" s="1">
        <v>230</v>
      </c>
      <c r="D14" t="s">
        <v>84</v>
      </c>
    </row>
    <row r="15" spans="1:4" ht="21" customHeight="1" x14ac:dyDescent="0.25">
      <c r="A15" s="1" t="s">
        <v>10</v>
      </c>
      <c r="B15" s="1">
        <v>675</v>
      </c>
      <c r="C15" s="1">
        <v>230</v>
      </c>
      <c r="D15" t="s">
        <v>84</v>
      </c>
    </row>
    <row r="16" spans="1:4" ht="21" customHeight="1" x14ac:dyDescent="0.25">
      <c r="A16" s="1" t="s">
        <v>11</v>
      </c>
      <c r="B16" s="1">
        <v>675</v>
      </c>
      <c r="C16" s="1">
        <v>230</v>
      </c>
      <c r="D16" t="s">
        <v>84</v>
      </c>
    </row>
    <row r="17" spans="1:4" ht="21" customHeight="1" x14ac:dyDescent="0.25">
      <c r="A17" s="1" t="s">
        <v>12</v>
      </c>
      <c r="B17" s="1">
        <v>675</v>
      </c>
      <c r="C17" s="1">
        <v>230</v>
      </c>
      <c r="D17" t="s">
        <v>84</v>
      </c>
    </row>
    <row r="18" spans="1:4" ht="21" customHeight="1" x14ac:dyDescent="0.25">
      <c r="A18" s="1" t="s">
        <v>13</v>
      </c>
      <c r="B18" s="1">
        <v>675</v>
      </c>
      <c r="C18" s="1">
        <v>230</v>
      </c>
      <c r="D18" t="s">
        <v>84</v>
      </c>
    </row>
    <row r="19" spans="1:4" ht="21" customHeight="1" x14ac:dyDescent="0.25">
      <c r="A19" s="1" t="s">
        <v>14</v>
      </c>
      <c r="B19" s="1">
        <v>675</v>
      </c>
      <c r="C19" s="1">
        <v>230</v>
      </c>
      <c r="D19" t="s">
        <v>110</v>
      </c>
    </row>
    <row r="20" spans="1:4" ht="21" customHeight="1" x14ac:dyDescent="0.25">
      <c r="A20" s="1" t="s">
        <v>15</v>
      </c>
      <c r="B20" s="1">
        <v>675</v>
      </c>
      <c r="C20" s="1">
        <v>230</v>
      </c>
      <c r="D20" t="s">
        <v>84</v>
      </c>
    </row>
    <row r="21" spans="1:4" ht="21" customHeight="1" x14ac:dyDescent="0.25">
      <c r="A21" s="1" t="s">
        <v>16</v>
      </c>
      <c r="B21" s="1">
        <v>675</v>
      </c>
      <c r="C21" s="1">
        <v>230</v>
      </c>
      <c r="D21" t="s">
        <v>84</v>
      </c>
    </row>
    <row r="23" spans="1:4" x14ac:dyDescent="0.25">
      <c r="B23">
        <f>SUM(B10:B22)</f>
        <v>8100</v>
      </c>
      <c r="C23">
        <f>SUM(C10:C22)</f>
        <v>2760</v>
      </c>
    </row>
    <row r="26" spans="1:4" x14ac:dyDescent="0.25">
      <c r="A26" s="37" t="s">
        <v>85</v>
      </c>
      <c r="B26">
        <v>732.12</v>
      </c>
    </row>
    <row r="27" spans="1:4" x14ac:dyDescent="0.25">
      <c r="A27" s="37" t="s">
        <v>86</v>
      </c>
    </row>
    <row r="28" spans="1:4" x14ac:dyDescent="0.25">
      <c r="A28" s="38" t="s">
        <v>87</v>
      </c>
      <c r="B28">
        <v>2721.06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28"/>
  <sheetViews>
    <sheetView topLeftCell="A11" workbookViewId="0">
      <selection activeCell="J24" sqref="J24"/>
    </sheetView>
  </sheetViews>
  <sheetFormatPr defaultRowHeight="15" x14ac:dyDescent="0.25"/>
  <cols>
    <col min="1" max="3" width="20.7109375" customWidth="1"/>
    <col min="6" max="6" width="14.5703125" customWidth="1"/>
  </cols>
  <sheetData>
    <row r="1" spans="1:4" ht="15.75" x14ac:dyDescent="0.25">
      <c r="A1" s="4" t="s">
        <v>93</v>
      </c>
      <c r="B1" s="36">
        <v>0.5</v>
      </c>
    </row>
    <row r="2" spans="1:4" ht="15.75" x14ac:dyDescent="0.25">
      <c r="A2" s="4" t="s">
        <v>100</v>
      </c>
      <c r="B2" s="36">
        <v>0.5</v>
      </c>
    </row>
    <row r="3" spans="1:4" x14ac:dyDescent="0.25">
      <c r="A3" t="s">
        <v>37</v>
      </c>
    </row>
    <row r="4" spans="1:4" x14ac:dyDescent="0.25">
      <c r="A4" t="s">
        <v>38</v>
      </c>
    </row>
    <row r="5" spans="1:4" x14ac:dyDescent="0.25">
      <c r="A5" s="3"/>
    </row>
    <row r="6" spans="1:4" x14ac:dyDescent="0.25">
      <c r="A6" s="2">
        <v>2014</v>
      </c>
    </row>
    <row r="9" spans="1:4" ht="21.75" customHeight="1" x14ac:dyDescent="0.25">
      <c r="A9" s="1" t="s">
        <v>2</v>
      </c>
      <c r="B9" s="1" t="s">
        <v>3</v>
      </c>
      <c r="C9" s="1" t="s">
        <v>4</v>
      </c>
    </row>
    <row r="10" spans="1:4" ht="21" customHeight="1" x14ac:dyDescent="0.25">
      <c r="A10" s="1" t="s">
        <v>5</v>
      </c>
      <c r="B10" s="1">
        <v>900</v>
      </c>
      <c r="C10" s="1">
        <v>120</v>
      </c>
      <c r="D10" t="s">
        <v>84</v>
      </c>
    </row>
    <row r="11" spans="1:4" ht="21" customHeight="1" x14ac:dyDescent="0.25">
      <c r="A11" s="1" t="s">
        <v>6</v>
      </c>
      <c r="B11" s="1">
        <v>900</v>
      </c>
      <c r="C11" s="1">
        <v>120</v>
      </c>
      <c r="D11" t="s">
        <v>84</v>
      </c>
    </row>
    <row r="12" spans="1:4" ht="21" customHeight="1" x14ac:dyDescent="0.25">
      <c r="A12" s="1" t="s">
        <v>7</v>
      </c>
      <c r="B12" s="1">
        <v>900</v>
      </c>
      <c r="C12" s="1">
        <v>120</v>
      </c>
      <c r="D12" t="s">
        <v>84</v>
      </c>
    </row>
    <row r="13" spans="1:4" ht="21.75" customHeight="1" x14ac:dyDescent="0.25">
      <c r="A13" s="1" t="s">
        <v>8</v>
      </c>
      <c r="B13" s="1">
        <v>900</v>
      </c>
      <c r="C13" s="1">
        <v>120</v>
      </c>
      <c r="D13" t="s">
        <v>84</v>
      </c>
    </row>
    <row r="14" spans="1:4" ht="21" customHeight="1" x14ac:dyDescent="0.25">
      <c r="A14" s="1" t="s">
        <v>9</v>
      </c>
      <c r="B14" s="1">
        <v>900</v>
      </c>
      <c r="C14" s="1">
        <v>120</v>
      </c>
      <c r="D14" t="s">
        <v>84</v>
      </c>
    </row>
    <row r="15" spans="1:4" ht="21" customHeight="1" x14ac:dyDescent="0.25">
      <c r="A15" s="1" t="s">
        <v>10</v>
      </c>
      <c r="B15" s="1">
        <v>900</v>
      </c>
      <c r="C15" s="1">
        <v>120</v>
      </c>
      <c r="D15" t="s">
        <v>84</v>
      </c>
    </row>
    <row r="16" spans="1:4" ht="21" customHeight="1" x14ac:dyDescent="0.25">
      <c r="A16" s="1" t="s">
        <v>11</v>
      </c>
      <c r="B16" s="1">
        <v>900</v>
      </c>
      <c r="C16" s="1">
        <f>120+325</f>
        <v>445</v>
      </c>
      <c r="D16" t="s">
        <v>121</v>
      </c>
    </row>
    <row r="17" spans="1:4" ht="21" customHeight="1" x14ac:dyDescent="0.25">
      <c r="A17" s="1" t="s">
        <v>12</v>
      </c>
      <c r="B17" s="1">
        <v>900</v>
      </c>
      <c r="C17" s="1">
        <v>120</v>
      </c>
      <c r="D17" t="s">
        <v>110</v>
      </c>
    </row>
    <row r="18" spans="1:4" ht="21" customHeight="1" x14ac:dyDescent="0.25">
      <c r="A18" s="1" t="s">
        <v>13</v>
      </c>
      <c r="B18" s="1">
        <v>900</v>
      </c>
      <c r="C18" s="1">
        <v>120</v>
      </c>
      <c r="D18" t="s">
        <v>84</v>
      </c>
    </row>
    <row r="19" spans="1:4" ht="21" customHeight="1" x14ac:dyDescent="0.25">
      <c r="A19" s="1" t="s">
        <v>14</v>
      </c>
      <c r="B19" s="1">
        <v>900</v>
      </c>
      <c r="C19" s="1">
        <v>120</v>
      </c>
      <c r="D19" t="s">
        <v>84</v>
      </c>
    </row>
    <row r="20" spans="1:4" ht="21" customHeight="1" x14ac:dyDescent="0.25">
      <c r="A20" s="1" t="s">
        <v>15</v>
      </c>
      <c r="B20" s="1">
        <v>900</v>
      </c>
      <c r="C20" s="1">
        <v>120</v>
      </c>
      <c r="D20" t="s">
        <v>110</v>
      </c>
    </row>
    <row r="21" spans="1:4" ht="21" customHeight="1" x14ac:dyDescent="0.25">
      <c r="A21" s="1" t="s">
        <v>16</v>
      </c>
      <c r="B21" s="1">
        <v>900</v>
      </c>
      <c r="C21" s="1">
        <v>120</v>
      </c>
      <c r="D21" t="s">
        <v>84</v>
      </c>
    </row>
    <row r="23" spans="1:4" x14ac:dyDescent="0.25">
      <c r="B23">
        <f>SUM(B10:B22)</f>
        <v>10800</v>
      </c>
      <c r="C23">
        <f>SUM(C10:C22)</f>
        <v>1765</v>
      </c>
    </row>
    <row r="26" spans="1:4" x14ac:dyDescent="0.25">
      <c r="A26" s="37" t="s">
        <v>85</v>
      </c>
      <c r="B26" s="34">
        <v>1473.59</v>
      </c>
    </row>
    <row r="27" spans="1:4" x14ac:dyDescent="0.25">
      <c r="A27" s="37" t="s">
        <v>86</v>
      </c>
      <c r="B27" s="34">
        <v>425</v>
      </c>
    </row>
    <row r="28" spans="1:4" x14ac:dyDescent="0.25">
      <c r="A28" s="38"/>
    </row>
  </sheetData>
  <pageMargins left="0.7" right="0.7" top="0.75" bottom="0.75" header="0.3" footer="0.3"/>
  <pageSetup scale="9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28"/>
  <sheetViews>
    <sheetView topLeftCell="A12" workbookViewId="0">
      <selection activeCell="D6" sqref="D6"/>
    </sheetView>
  </sheetViews>
  <sheetFormatPr defaultRowHeight="15" x14ac:dyDescent="0.25"/>
  <cols>
    <col min="1" max="3" width="20.7109375" customWidth="1"/>
  </cols>
  <sheetData>
    <row r="1" spans="1:4" ht="15.75" x14ac:dyDescent="0.25">
      <c r="A1" s="4" t="s">
        <v>93</v>
      </c>
      <c r="B1" s="36">
        <v>0.5</v>
      </c>
    </row>
    <row r="2" spans="1:4" ht="15.75" x14ac:dyDescent="0.25">
      <c r="A2" s="4" t="s">
        <v>100</v>
      </c>
      <c r="B2" s="36">
        <v>0.5</v>
      </c>
    </row>
    <row r="3" spans="1:4" x14ac:dyDescent="0.25">
      <c r="A3" t="s">
        <v>39</v>
      </c>
    </row>
    <row r="4" spans="1:4" x14ac:dyDescent="0.25">
      <c r="A4" t="s">
        <v>38</v>
      </c>
    </row>
    <row r="5" spans="1:4" x14ac:dyDescent="0.25">
      <c r="A5" s="3"/>
    </row>
    <row r="6" spans="1:4" x14ac:dyDescent="0.25">
      <c r="A6" s="2"/>
    </row>
    <row r="7" spans="1:4" x14ac:dyDescent="0.25">
      <c r="A7">
        <v>2014</v>
      </c>
    </row>
    <row r="9" spans="1:4" ht="21.75" customHeight="1" x14ac:dyDescent="0.25">
      <c r="A9" s="1" t="s">
        <v>2</v>
      </c>
      <c r="B9" s="1" t="s">
        <v>3</v>
      </c>
      <c r="C9" s="1" t="s">
        <v>4</v>
      </c>
    </row>
    <row r="10" spans="1:4" ht="21" customHeight="1" x14ac:dyDescent="0.25">
      <c r="A10" s="1" t="s">
        <v>5</v>
      </c>
      <c r="B10" s="1">
        <v>1200</v>
      </c>
      <c r="C10" s="1"/>
    </row>
    <row r="11" spans="1:4" ht="21" customHeight="1" x14ac:dyDescent="0.25">
      <c r="A11" s="1" t="s">
        <v>6</v>
      </c>
      <c r="B11" s="1">
        <v>1200</v>
      </c>
      <c r="C11" s="1"/>
    </row>
    <row r="12" spans="1:4" ht="21" customHeight="1" x14ac:dyDescent="0.25">
      <c r="A12" s="1" t="s">
        <v>7</v>
      </c>
      <c r="B12" s="1">
        <v>1200</v>
      </c>
      <c r="C12" s="1"/>
    </row>
    <row r="13" spans="1:4" ht="21.75" customHeight="1" x14ac:dyDescent="0.25">
      <c r="A13" s="1" t="s">
        <v>8</v>
      </c>
      <c r="B13" s="1">
        <v>1200</v>
      </c>
      <c r="C13" s="1"/>
    </row>
    <row r="14" spans="1:4" ht="21" customHeight="1" x14ac:dyDescent="0.25">
      <c r="A14" s="1" t="s">
        <v>9</v>
      </c>
      <c r="B14" s="1">
        <v>1200</v>
      </c>
      <c r="C14" s="1"/>
    </row>
    <row r="15" spans="1:4" ht="21" customHeight="1" x14ac:dyDescent="0.25">
      <c r="A15" s="1" t="s">
        <v>10</v>
      </c>
      <c r="B15" s="1">
        <v>1200</v>
      </c>
      <c r="C15" s="1"/>
    </row>
    <row r="16" spans="1:4" ht="21" customHeight="1" x14ac:dyDescent="0.25">
      <c r="A16" s="1" t="s">
        <v>11</v>
      </c>
      <c r="B16" s="1">
        <v>1200</v>
      </c>
      <c r="C16" s="1">
        <v>675</v>
      </c>
      <c r="D16" t="s">
        <v>119</v>
      </c>
    </row>
    <row r="17" spans="1:4" ht="21" customHeight="1" x14ac:dyDescent="0.25">
      <c r="A17" s="1" t="s">
        <v>12</v>
      </c>
      <c r="B17" s="1">
        <v>1200</v>
      </c>
      <c r="C17" s="1">
        <v>775</v>
      </c>
      <c r="D17" t="s">
        <v>120</v>
      </c>
    </row>
    <row r="18" spans="1:4" ht="21" customHeight="1" x14ac:dyDescent="0.25">
      <c r="A18" s="1" t="s">
        <v>13</v>
      </c>
      <c r="B18" s="1">
        <v>1050</v>
      </c>
      <c r="C18" s="1"/>
    </row>
    <row r="19" spans="1:4" ht="21" customHeight="1" x14ac:dyDescent="0.25">
      <c r="A19" s="1" t="s">
        <v>14</v>
      </c>
      <c r="B19" s="1">
        <v>1050</v>
      </c>
      <c r="C19" s="1"/>
    </row>
    <row r="20" spans="1:4" ht="21" customHeight="1" x14ac:dyDescent="0.25">
      <c r="A20" s="1" t="s">
        <v>15</v>
      </c>
      <c r="B20" s="1">
        <v>1200</v>
      </c>
      <c r="C20" s="1"/>
    </row>
    <row r="21" spans="1:4" ht="21" customHeight="1" x14ac:dyDescent="0.25">
      <c r="A21" s="1" t="s">
        <v>16</v>
      </c>
      <c r="B21" s="1">
        <v>1200</v>
      </c>
      <c r="C21" s="1"/>
    </row>
    <row r="23" spans="1:4" x14ac:dyDescent="0.25">
      <c r="B23">
        <f>SUM(B10:B22)</f>
        <v>14100</v>
      </c>
      <c r="C23">
        <f>SUM(C10:C22)</f>
        <v>1450</v>
      </c>
    </row>
    <row r="26" spans="1:4" x14ac:dyDescent="0.25">
      <c r="A26" s="37" t="s">
        <v>85</v>
      </c>
      <c r="B26" s="34">
        <v>2350.31</v>
      </c>
    </row>
    <row r="27" spans="1:4" x14ac:dyDescent="0.25">
      <c r="A27" s="37" t="s">
        <v>86</v>
      </c>
      <c r="B27" s="34">
        <v>1380</v>
      </c>
    </row>
    <row r="28" spans="1:4" x14ac:dyDescent="0.25">
      <c r="A28" s="38" t="s">
        <v>87</v>
      </c>
      <c r="B28" s="34">
        <v>3655.15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topLeftCell="A11" workbookViewId="0">
      <selection activeCell="C20" sqref="C20"/>
    </sheetView>
  </sheetViews>
  <sheetFormatPr defaultRowHeight="15" x14ac:dyDescent="0.25"/>
  <cols>
    <col min="1" max="3" width="20.7109375" customWidth="1"/>
  </cols>
  <sheetData>
    <row r="1" spans="1:3" ht="15.75" x14ac:dyDescent="0.25">
      <c r="A1" s="4" t="s">
        <v>91</v>
      </c>
      <c r="B1" s="36">
        <v>0.5</v>
      </c>
    </row>
    <row r="2" spans="1:3" ht="15.75" x14ac:dyDescent="0.25">
      <c r="A2" s="4" t="s">
        <v>100</v>
      </c>
      <c r="B2" s="36">
        <v>0.5</v>
      </c>
    </row>
    <row r="3" spans="1:3" x14ac:dyDescent="0.25">
      <c r="A3" t="s">
        <v>40</v>
      </c>
    </row>
    <row r="4" spans="1:3" x14ac:dyDescent="0.25">
      <c r="A4" t="s">
        <v>38</v>
      </c>
    </row>
    <row r="5" spans="1:3" x14ac:dyDescent="0.25">
      <c r="A5" s="3"/>
    </row>
    <row r="6" spans="1:3" x14ac:dyDescent="0.25">
      <c r="A6" s="2"/>
    </row>
    <row r="7" spans="1:3" x14ac:dyDescent="0.25">
      <c r="A7">
        <v>2014</v>
      </c>
    </row>
    <row r="9" spans="1:3" ht="21.75" customHeight="1" x14ac:dyDescent="0.25">
      <c r="A9" s="1" t="s">
        <v>2</v>
      </c>
      <c r="B9" s="1" t="s">
        <v>3</v>
      </c>
      <c r="C9" s="1" t="s">
        <v>4</v>
      </c>
    </row>
    <row r="10" spans="1:3" ht="21" customHeight="1" x14ac:dyDescent="0.25">
      <c r="A10" s="1" t="s">
        <v>5</v>
      </c>
      <c r="B10" s="1">
        <v>1200</v>
      </c>
      <c r="C10" s="1"/>
    </row>
    <row r="11" spans="1:3" ht="21" customHeight="1" x14ac:dyDescent="0.25">
      <c r="A11" s="1" t="s">
        <v>6</v>
      </c>
      <c r="B11" s="1">
        <v>1200</v>
      </c>
      <c r="C11" s="1"/>
    </row>
    <row r="12" spans="1:3" ht="21" customHeight="1" x14ac:dyDescent="0.25">
      <c r="A12" s="1" t="s">
        <v>7</v>
      </c>
      <c r="B12" s="1">
        <v>1200</v>
      </c>
      <c r="C12" s="1"/>
    </row>
    <row r="13" spans="1:3" ht="21.75" customHeight="1" x14ac:dyDescent="0.25">
      <c r="A13" s="1" t="s">
        <v>8</v>
      </c>
      <c r="B13" s="1">
        <v>1200</v>
      </c>
      <c r="C13" s="1"/>
    </row>
    <row r="14" spans="1:3" ht="21" customHeight="1" x14ac:dyDescent="0.25">
      <c r="A14" s="1" t="s">
        <v>9</v>
      </c>
      <c r="B14" s="1">
        <v>1200</v>
      </c>
      <c r="C14" s="1"/>
    </row>
    <row r="15" spans="1:3" ht="21" customHeight="1" x14ac:dyDescent="0.25">
      <c r="A15" s="1" t="s">
        <v>10</v>
      </c>
      <c r="B15" s="1">
        <v>1200</v>
      </c>
      <c r="C15" s="1"/>
    </row>
    <row r="16" spans="1:3" ht="21" customHeight="1" x14ac:dyDescent="0.25">
      <c r="A16" s="1" t="s">
        <v>11</v>
      </c>
      <c r="B16" s="1">
        <v>1200</v>
      </c>
      <c r="C16" s="1"/>
    </row>
    <row r="17" spans="1:4" ht="21" customHeight="1" x14ac:dyDescent="0.25">
      <c r="A17" s="1" t="s">
        <v>12</v>
      </c>
      <c r="B17" s="1">
        <v>1200</v>
      </c>
      <c r="C17" s="1"/>
    </row>
    <row r="18" spans="1:4" ht="21" customHeight="1" x14ac:dyDescent="0.25">
      <c r="A18" s="1" t="s">
        <v>13</v>
      </c>
      <c r="B18" s="1">
        <v>1200</v>
      </c>
      <c r="C18" s="1"/>
    </row>
    <row r="19" spans="1:4" ht="21" customHeight="1" x14ac:dyDescent="0.25">
      <c r="A19" s="1" t="s">
        <v>14</v>
      </c>
      <c r="B19" s="1">
        <v>1200</v>
      </c>
      <c r="C19" s="1">
        <v>625</v>
      </c>
      <c r="D19" t="s">
        <v>130</v>
      </c>
    </row>
    <row r="20" spans="1:4" ht="21" customHeight="1" x14ac:dyDescent="0.25">
      <c r="A20" s="1" t="s">
        <v>15</v>
      </c>
      <c r="B20" s="1">
        <v>1200</v>
      </c>
      <c r="C20" s="1"/>
    </row>
    <row r="21" spans="1:4" ht="21" customHeight="1" x14ac:dyDescent="0.25">
      <c r="A21" s="1" t="s">
        <v>16</v>
      </c>
      <c r="B21" s="1">
        <v>1200</v>
      </c>
      <c r="C21" s="1"/>
    </row>
    <row r="23" spans="1:4" x14ac:dyDescent="0.25">
      <c r="B23">
        <f>SUM(B10:B22)</f>
        <v>14400</v>
      </c>
      <c r="C23">
        <f>SUM(C10:C22)</f>
        <v>625</v>
      </c>
    </row>
    <row r="26" spans="1:4" x14ac:dyDescent="0.25">
      <c r="A26" s="37" t="s">
        <v>85</v>
      </c>
      <c r="B26" s="34">
        <v>3369.16</v>
      </c>
    </row>
    <row r="27" spans="1:4" x14ac:dyDescent="0.25">
      <c r="A27" s="37" t="s">
        <v>86</v>
      </c>
      <c r="B27" s="34">
        <v>1035.23</v>
      </c>
    </row>
    <row r="28" spans="1:4" x14ac:dyDescent="0.25">
      <c r="A28" s="38" t="s">
        <v>87</v>
      </c>
      <c r="B28" s="34">
        <v>9255.57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topLeftCell="A7" workbookViewId="0">
      <selection activeCell="F21" sqref="F21"/>
    </sheetView>
  </sheetViews>
  <sheetFormatPr defaultRowHeight="15" x14ac:dyDescent="0.25"/>
  <cols>
    <col min="1" max="3" width="20.7109375" customWidth="1"/>
  </cols>
  <sheetData>
    <row r="1" spans="1:4" ht="18.75" x14ac:dyDescent="0.3">
      <c r="A1" s="5" t="s">
        <v>94</v>
      </c>
      <c r="B1" s="36">
        <v>0.5</v>
      </c>
    </row>
    <row r="2" spans="1:4" ht="18.75" x14ac:dyDescent="0.3">
      <c r="A2" s="5" t="s">
        <v>93</v>
      </c>
      <c r="B2" s="36">
        <v>0.5</v>
      </c>
    </row>
    <row r="3" spans="1:4" x14ac:dyDescent="0.25">
      <c r="A3" t="s">
        <v>41</v>
      </c>
    </row>
    <row r="4" spans="1:4" x14ac:dyDescent="0.25">
      <c r="A4" t="s">
        <v>38</v>
      </c>
    </row>
    <row r="5" spans="1:4" x14ac:dyDescent="0.25">
      <c r="A5" s="3"/>
    </row>
    <row r="6" spans="1:4" x14ac:dyDescent="0.25">
      <c r="A6" s="2"/>
    </row>
    <row r="7" spans="1:4" x14ac:dyDescent="0.25">
      <c r="A7">
        <v>2014</v>
      </c>
    </row>
    <row r="9" spans="1:4" ht="21.75" customHeight="1" x14ac:dyDescent="0.25">
      <c r="A9" s="1" t="s">
        <v>2</v>
      </c>
      <c r="B9" s="1" t="s">
        <v>3</v>
      </c>
      <c r="C9" s="1" t="s">
        <v>4</v>
      </c>
    </row>
    <row r="10" spans="1:4" ht="21" customHeight="1" x14ac:dyDescent="0.25">
      <c r="A10" s="1" t="s">
        <v>5</v>
      </c>
      <c r="B10" s="1">
        <v>925</v>
      </c>
      <c r="C10" s="1"/>
    </row>
    <row r="11" spans="1:4" ht="21" customHeight="1" x14ac:dyDescent="0.25">
      <c r="A11" s="1" t="s">
        <v>6</v>
      </c>
      <c r="B11" s="1">
        <v>925</v>
      </c>
      <c r="C11" s="1"/>
    </row>
    <row r="12" spans="1:4" ht="21" customHeight="1" x14ac:dyDescent="0.25">
      <c r="A12" s="1" t="s">
        <v>7</v>
      </c>
      <c r="B12" s="1">
        <v>925</v>
      </c>
      <c r="C12" s="1"/>
    </row>
    <row r="13" spans="1:4" ht="21.75" customHeight="1" x14ac:dyDescent="0.25">
      <c r="A13" s="1" t="s">
        <v>8</v>
      </c>
      <c r="B13" s="1">
        <v>950</v>
      </c>
      <c r="C13" s="1"/>
    </row>
    <row r="14" spans="1:4" ht="21" customHeight="1" x14ac:dyDescent="0.25">
      <c r="A14" s="1" t="s">
        <v>9</v>
      </c>
      <c r="B14" s="1">
        <v>925</v>
      </c>
      <c r="C14" s="1"/>
    </row>
    <row r="15" spans="1:4" ht="21" customHeight="1" x14ac:dyDescent="0.25">
      <c r="A15" s="1" t="s">
        <v>10</v>
      </c>
      <c r="B15" s="1">
        <v>925</v>
      </c>
      <c r="C15" s="1">
        <v>260</v>
      </c>
      <c r="D15" t="s">
        <v>131</v>
      </c>
    </row>
    <row r="16" spans="1:4" ht="21" customHeight="1" x14ac:dyDescent="0.25">
      <c r="A16" s="1" t="s">
        <v>11</v>
      </c>
      <c r="B16" s="1">
        <v>925</v>
      </c>
      <c r="C16" s="1"/>
    </row>
    <row r="17" spans="1:3" ht="21" customHeight="1" x14ac:dyDescent="0.25">
      <c r="A17" s="1" t="s">
        <v>12</v>
      </c>
      <c r="B17" s="1">
        <v>925</v>
      </c>
      <c r="C17" s="1"/>
    </row>
    <row r="18" spans="1:3" ht="21" customHeight="1" x14ac:dyDescent="0.25">
      <c r="A18" s="1" t="s">
        <v>13</v>
      </c>
      <c r="B18" s="1">
        <v>925</v>
      </c>
      <c r="C18" s="1"/>
    </row>
    <row r="19" spans="1:3" ht="21" customHeight="1" x14ac:dyDescent="0.25">
      <c r="A19" s="1" t="s">
        <v>14</v>
      </c>
      <c r="B19" s="1">
        <v>925</v>
      </c>
      <c r="C19" s="1"/>
    </row>
    <row r="20" spans="1:3" ht="21" customHeight="1" x14ac:dyDescent="0.25">
      <c r="A20" s="1" t="s">
        <v>15</v>
      </c>
      <c r="B20" s="1">
        <v>925</v>
      </c>
      <c r="C20" s="1"/>
    </row>
    <row r="21" spans="1:3" ht="21" customHeight="1" x14ac:dyDescent="0.25">
      <c r="A21" s="1" t="s">
        <v>16</v>
      </c>
      <c r="B21" s="1">
        <v>925</v>
      </c>
      <c r="C21" s="1"/>
    </row>
    <row r="23" spans="1:3" x14ac:dyDescent="0.25">
      <c r="B23">
        <f>SUM(B10:B22)</f>
        <v>11125</v>
      </c>
      <c r="C23">
        <f>SUM(C10:C22)</f>
        <v>260</v>
      </c>
    </row>
    <row r="26" spans="1:3" x14ac:dyDescent="0.25">
      <c r="A26" s="37" t="s">
        <v>85</v>
      </c>
      <c r="B26" s="34">
        <v>1543.2</v>
      </c>
    </row>
    <row r="27" spans="1:3" x14ac:dyDescent="0.25">
      <c r="A27" s="37" t="s">
        <v>86</v>
      </c>
      <c r="B27" s="34">
        <v>1287</v>
      </c>
    </row>
    <row r="28" spans="1:3" x14ac:dyDescent="0.25">
      <c r="A28" s="38" t="s">
        <v>87</v>
      </c>
      <c r="B28" s="34">
        <f>4357.64+440.09</f>
        <v>4797.7300000000005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topLeftCell="A10" workbookViewId="0">
      <selection activeCell="B13" sqref="B13:B14"/>
    </sheetView>
  </sheetViews>
  <sheetFormatPr defaultRowHeight="15" x14ac:dyDescent="0.25"/>
  <cols>
    <col min="1" max="3" width="20.7109375" customWidth="1"/>
  </cols>
  <sheetData>
    <row r="1" spans="1:4" ht="18.75" x14ac:dyDescent="0.3">
      <c r="A1" s="5" t="s">
        <v>94</v>
      </c>
      <c r="B1" s="36">
        <v>0.5</v>
      </c>
    </row>
    <row r="2" spans="1:4" ht="18.75" x14ac:dyDescent="0.3">
      <c r="A2" s="5" t="s">
        <v>93</v>
      </c>
      <c r="B2" s="36">
        <v>0.5</v>
      </c>
    </row>
    <row r="3" spans="1:4" x14ac:dyDescent="0.25">
      <c r="A3" t="s">
        <v>43</v>
      </c>
    </row>
    <row r="4" spans="1:4" x14ac:dyDescent="0.25">
      <c r="A4" t="s">
        <v>38</v>
      </c>
    </row>
    <row r="5" spans="1:4" x14ac:dyDescent="0.25">
      <c r="A5" s="3"/>
    </row>
    <row r="6" spans="1:4" x14ac:dyDescent="0.25">
      <c r="A6" s="2"/>
    </row>
    <row r="7" spans="1:4" x14ac:dyDescent="0.25">
      <c r="A7">
        <v>2014</v>
      </c>
    </row>
    <row r="9" spans="1:4" ht="21.75" customHeight="1" x14ac:dyDescent="0.25">
      <c r="A9" s="1" t="s">
        <v>2</v>
      </c>
      <c r="B9" s="1" t="s">
        <v>3</v>
      </c>
      <c r="C9" s="1" t="s">
        <v>4</v>
      </c>
    </row>
    <row r="10" spans="1:4" ht="21" customHeight="1" x14ac:dyDescent="0.25">
      <c r="A10" s="1" t="s">
        <v>5</v>
      </c>
      <c r="B10" s="1">
        <v>900</v>
      </c>
      <c r="C10" s="1"/>
    </row>
    <row r="11" spans="1:4" ht="21" customHeight="1" x14ac:dyDescent="0.25">
      <c r="A11" s="1" t="s">
        <v>6</v>
      </c>
      <c r="B11" s="1">
        <v>900</v>
      </c>
      <c r="C11" s="1"/>
    </row>
    <row r="12" spans="1:4" ht="21" customHeight="1" x14ac:dyDescent="0.25">
      <c r="A12" s="1" t="s">
        <v>7</v>
      </c>
      <c r="B12" s="1">
        <v>900</v>
      </c>
      <c r="C12" s="1">
        <v>3995</v>
      </c>
      <c r="D12" t="s">
        <v>122</v>
      </c>
    </row>
    <row r="13" spans="1:4" ht="21.75" customHeight="1" x14ac:dyDescent="0.25">
      <c r="A13" s="1" t="s">
        <v>8</v>
      </c>
      <c r="B13" s="1">
        <v>900</v>
      </c>
      <c r="C13" s="1">
        <v>5075</v>
      </c>
      <c r="D13" t="s">
        <v>123</v>
      </c>
    </row>
    <row r="14" spans="1:4" ht="21" customHeight="1" x14ac:dyDescent="0.25">
      <c r="A14" s="1" t="s">
        <v>9</v>
      </c>
      <c r="B14" s="1">
        <v>900</v>
      </c>
      <c r="C14" s="1"/>
    </row>
    <row r="15" spans="1:4" ht="21" customHeight="1" x14ac:dyDescent="0.25">
      <c r="A15" s="1" t="s">
        <v>10</v>
      </c>
      <c r="B15" s="1">
        <v>0</v>
      </c>
      <c r="C15" s="1"/>
    </row>
    <row r="16" spans="1:4" ht="21" customHeight="1" x14ac:dyDescent="0.25">
      <c r="A16" s="1" t="s">
        <v>11</v>
      </c>
      <c r="B16" s="1">
        <v>0</v>
      </c>
      <c r="C16" s="1"/>
    </row>
    <row r="17" spans="1:4" ht="21" customHeight="1" x14ac:dyDescent="0.25">
      <c r="A17" s="1" t="s">
        <v>12</v>
      </c>
      <c r="B17" s="1">
        <v>0</v>
      </c>
      <c r="C17" s="1"/>
    </row>
    <row r="18" spans="1:4" ht="21" customHeight="1" x14ac:dyDescent="0.25">
      <c r="A18" s="1" t="s">
        <v>13</v>
      </c>
      <c r="B18" s="1">
        <v>1050</v>
      </c>
      <c r="C18" s="1"/>
    </row>
    <row r="19" spans="1:4" ht="21" customHeight="1" x14ac:dyDescent="0.25">
      <c r="A19" s="1" t="s">
        <v>14</v>
      </c>
      <c r="B19" s="1">
        <v>1050</v>
      </c>
      <c r="C19" s="1">
        <v>175</v>
      </c>
      <c r="D19" t="s">
        <v>124</v>
      </c>
    </row>
    <row r="20" spans="1:4" ht="21" customHeight="1" x14ac:dyDescent="0.25">
      <c r="A20" s="1" t="s">
        <v>15</v>
      </c>
      <c r="B20" s="1">
        <v>1050</v>
      </c>
      <c r="C20" s="1"/>
    </row>
    <row r="21" spans="1:4" ht="21" customHeight="1" x14ac:dyDescent="0.25">
      <c r="A21" s="1" t="s">
        <v>16</v>
      </c>
      <c r="B21" s="1">
        <v>1050</v>
      </c>
      <c r="C21" s="1"/>
    </row>
    <row r="23" spans="1:4" x14ac:dyDescent="0.25">
      <c r="B23">
        <f>SUM(B10:B22)</f>
        <v>8700</v>
      </c>
      <c r="C23">
        <f>SUM(C10:C22)</f>
        <v>9245</v>
      </c>
    </row>
    <row r="26" spans="1:4" x14ac:dyDescent="0.25">
      <c r="A26" s="37" t="s">
        <v>85</v>
      </c>
      <c r="B26" s="34">
        <v>1374.76</v>
      </c>
    </row>
    <row r="27" spans="1:4" x14ac:dyDescent="0.25">
      <c r="A27" s="37" t="s">
        <v>86</v>
      </c>
      <c r="B27" s="34">
        <v>1284.72</v>
      </c>
    </row>
    <row r="28" spans="1:4" x14ac:dyDescent="0.25">
      <c r="A28" s="38" t="s">
        <v>87</v>
      </c>
      <c r="B28" s="34">
        <v>1813.38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topLeftCell="A10" workbookViewId="0">
      <selection activeCell="B19" sqref="B19"/>
    </sheetView>
  </sheetViews>
  <sheetFormatPr defaultRowHeight="15" x14ac:dyDescent="0.25"/>
  <cols>
    <col min="1" max="3" width="20.7109375" customWidth="1"/>
  </cols>
  <sheetData>
    <row r="1" spans="1:4" ht="18.75" x14ac:dyDescent="0.3">
      <c r="A1" s="5" t="s">
        <v>94</v>
      </c>
      <c r="B1" s="36">
        <v>0.5</v>
      </c>
    </row>
    <row r="2" spans="1:4" ht="18.75" x14ac:dyDescent="0.3">
      <c r="A2" s="5" t="s">
        <v>93</v>
      </c>
      <c r="B2" s="36">
        <v>0.5</v>
      </c>
    </row>
    <row r="3" spans="1:4" x14ac:dyDescent="0.25">
      <c r="A3" t="s">
        <v>44</v>
      </c>
    </row>
    <row r="4" spans="1:4" x14ac:dyDescent="0.25">
      <c r="A4" t="s">
        <v>45</v>
      </c>
    </row>
    <row r="5" spans="1:4" x14ac:dyDescent="0.25">
      <c r="A5" s="3"/>
    </row>
    <row r="6" spans="1:4" x14ac:dyDescent="0.25">
      <c r="A6" s="2"/>
    </row>
    <row r="7" spans="1:4" x14ac:dyDescent="0.25">
      <c r="A7">
        <v>2014</v>
      </c>
    </row>
    <row r="9" spans="1:4" ht="21.75" customHeight="1" x14ac:dyDescent="0.25">
      <c r="A9" s="1" t="s">
        <v>2</v>
      </c>
      <c r="B9" s="1" t="s">
        <v>3</v>
      </c>
      <c r="C9" s="1" t="s">
        <v>4</v>
      </c>
    </row>
    <row r="10" spans="1:4" ht="21" customHeight="1" x14ac:dyDescent="0.25">
      <c r="A10" s="1" t="s">
        <v>5</v>
      </c>
      <c r="B10" s="1">
        <v>1050</v>
      </c>
      <c r="C10" s="1"/>
    </row>
    <row r="11" spans="1:4" ht="21" customHeight="1" x14ac:dyDescent="0.25">
      <c r="A11" s="1" t="s">
        <v>6</v>
      </c>
      <c r="B11" s="1">
        <v>1050</v>
      </c>
      <c r="C11" s="1">
        <v>325</v>
      </c>
      <c r="D11" t="s">
        <v>125</v>
      </c>
    </row>
    <row r="12" spans="1:4" ht="21" customHeight="1" x14ac:dyDescent="0.25">
      <c r="A12" s="1" t="s">
        <v>7</v>
      </c>
      <c r="B12" s="1">
        <v>1050</v>
      </c>
      <c r="C12" s="1"/>
    </row>
    <row r="13" spans="1:4" ht="21.75" customHeight="1" x14ac:dyDescent="0.25">
      <c r="A13" s="1" t="s">
        <v>8</v>
      </c>
      <c r="B13" s="1">
        <v>1050</v>
      </c>
      <c r="C13" s="1"/>
    </row>
    <row r="14" spans="1:4" ht="21" customHeight="1" x14ac:dyDescent="0.25">
      <c r="A14" s="1" t="s">
        <v>9</v>
      </c>
      <c r="B14" s="1">
        <v>1050</v>
      </c>
      <c r="C14" s="1"/>
    </row>
    <row r="15" spans="1:4" ht="21" customHeight="1" x14ac:dyDescent="0.25">
      <c r="A15" s="1" t="s">
        <v>10</v>
      </c>
      <c r="B15" s="1">
        <v>1050</v>
      </c>
      <c r="C15" s="1">
        <v>575</v>
      </c>
      <c r="D15" t="s">
        <v>132</v>
      </c>
    </row>
    <row r="16" spans="1:4" ht="21" customHeight="1" x14ac:dyDescent="0.25">
      <c r="A16" s="1" t="s">
        <v>11</v>
      </c>
      <c r="B16" s="1">
        <v>1050</v>
      </c>
      <c r="C16" s="1"/>
    </row>
    <row r="17" spans="1:3" ht="21" customHeight="1" x14ac:dyDescent="0.25">
      <c r="A17" s="1" t="s">
        <v>12</v>
      </c>
      <c r="B17" s="1">
        <v>1050</v>
      </c>
      <c r="C17" s="1"/>
    </row>
    <row r="18" spans="1:3" ht="21" customHeight="1" x14ac:dyDescent="0.25">
      <c r="A18" s="1" t="s">
        <v>13</v>
      </c>
      <c r="B18" s="1">
        <v>1050</v>
      </c>
      <c r="C18" s="1"/>
    </row>
    <row r="19" spans="1:3" ht="21" customHeight="1" x14ac:dyDescent="0.25">
      <c r="A19" s="1" t="s">
        <v>14</v>
      </c>
      <c r="B19" s="1">
        <v>1050</v>
      </c>
      <c r="C19" s="1"/>
    </row>
    <row r="20" spans="1:3" ht="21" customHeight="1" x14ac:dyDescent="0.25">
      <c r="A20" s="1" t="s">
        <v>15</v>
      </c>
      <c r="B20" s="1">
        <v>1050</v>
      </c>
      <c r="C20" s="1"/>
    </row>
    <row r="21" spans="1:3" ht="21" customHeight="1" x14ac:dyDescent="0.25">
      <c r="A21" s="1" t="s">
        <v>16</v>
      </c>
      <c r="B21" s="1">
        <v>1050</v>
      </c>
      <c r="C21" s="1"/>
    </row>
    <row r="23" spans="1:3" x14ac:dyDescent="0.25">
      <c r="B23">
        <f>SUM(B10:B22)</f>
        <v>12600</v>
      </c>
      <c r="C23">
        <f>SUM(C10:C22)</f>
        <v>900</v>
      </c>
    </row>
    <row r="26" spans="1:3" x14ac:dyDescent="0.25">
      <c r="A26" s="37" t="s">
        <v>85</v>
      </c>
      <c r="B26" s="34">
        <v>2028.12</v>
      </c>
    </row>
    <row r="27" spans="1:3" x14ac:dyDescent="0.25">
      <c r="A27" s="37" t="s">
        <v>86</v>
      </c>
      <c r="B27" s="34">
        <v>2191.4899999999998</v>
      </c>
    </row>
    <row r="28" spans="1:3" x14ac:dyDescent="0.25">
      <c r="A28" s="38" t="s">
        <v>87</v>
      </c>
      <c r="B28" s="34">
        <v>3922.32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tabSelected="1" workbookViewId="0">
      <selection activeCell="B8" sqref="B8"/>
    </sheetView>
  </sheetViews>
  <sheetFormatPr defaultRowHeight="15" x14ac:dyDescent="0.25"/>
  <cols>
    <col min="1" max="3" width="20.7109375" customWidth="1"/>
  </cols>
  <sheetData>
    <row r="1" spans="1:4" ht="18.75" x14ac:dyDescent="0.3">
      <c r="A1" s="5" t="s">
        <v>91</v>
      </c>
      <c r="B1" s="36">
        <v>0.5</v>
      </c>
    </row>
    <row r="2" spans="1:4" ht="18.75" x14ac:dyDescent="0.3">
      <c r="A2" s="5" t="s">
        <v>92</v>
      </c>
      <c r="B2" s="36">
        <v>0.5</v>
      </c>
    </row>
    <row r="3" spans="1:4" x14ac:dyDescent="0.25">
      <c r="A3" t="s">
        <v>90</v>
      </c>
    </row>
    <row r="4" spans="1:4" x14ac:dyDescent="0.25">
      <c r="A4" t="s">
        <v>38</v>
      </c>
    </row>
    <row r="5" spans="1:4" x14ac:dyDescent="0.25">
      <c r="A5" s="3"/>
    </row>
    <row r="6" spans="1:4" x14ac:dyDescent="0.25">
      <c r="A6" s="2"/>
    </row>
    <row r="7" spans="1:4" x14ac:dyDescent="0.25">
      <c r="A7">
        <v>2014</v>
      </c>
    </row>
    <row r="9" spans="1:4" ht="21.75" customHeight="1" x14ac:dyDescent="0.25">
      <c r="A9" s="1" t="s">
        <v>2</v>
      </c>
      <c r="B9" s="1" t="s">
        <v>3</v>
      </c>
      <c r="C9" s="1" t="s">
        <v>4</v>
      </c>
    </row>
    <row r="10" spans="1:4" ht="21" customHeight="1" x14ac:dyDescent="0.25">
      <c r="A10" s="1" t="s">
        <v>5</v>
      </c>
      <c r="B10" s="1">
        <v>1200</v>
      </c>
      <c r="C10" s="1"/>
    </row>
    <row r="11" spans="1:4" ht="21" customHeight="1" x14ac:dyDescent="0.25">
      <c r="A11" s="1" t="s">
        <v>6</v>
      </c>
      <c r="B11" s="1">
        <v>1200</v>
      </c>
      <c r="C11" s="1"/>
    </row>
    <row r="12" spans="1:4" ht="21" customHeight="1" x14ac:dyDescent="0.25">
      <c r="A12" s="1" t="s">
        <v>7</v>
      </c>
      <c r="B12" s="1">
        <v>1200</v>
      </c>
      <c r="C12" s="1">
        <v>405</v>
      </c>
      <c r="D12" t="s">
        <v>84</v>
      </c>
    </row>
    <row r="13" spans="1:4" ht="21.75" customHeight="1" x14ac:dyDescent="0.25">
      <c r="A13" s="1" t="s">
        <v>8</v>
      </c>
      <c r="B13" s="1">
        <v>1200</v>
      </c>
      <c r="C13" s="1"/>
    </row>
    <row r="14" spans="1:4" ht="21" customHeight="1" x14ac:dyDescent="0.25">
      <c r="A14" s="1" t="s">
        <v>9</v>
      </c>
      <c r="B14" s="1">
        <v>1200</v>
      </c>
      <c r="C14" s="1"/>
    </row>
    <row r="15" spans="1:4" ht="21" customHeight="1" x14ac:dyDescent="0.25">
      <c r="A15" s="1" t="s">
        <v>10</v>
      </c>
      <c r="B15" s="1">
        <v>1200</v>
      </c>
      <c r="C15" s="1">
        <v>405</v>
      </c>
      <c r="D15" t="s">
        <v>84</v>
      </c>
    </row>
    <row r="16" spans="1:4" ht="21" customHeight="1" x14ac:dyDescent="0.25">
      <c r="A16" s="1" t="s">
        <v>11</v>
      </c>
      <c r="B16" s="1">
        <v>1200</v>
      </c>
      <c r="C16" s="1"/>
    </row>
    <row r="17" spans="1:4" ht="21" customHeight="1" x14ac:dyDescent="0.25">
      <c r="A17" s="1" t="s">
        <v>12</v>
      </c>
      <c r="B17" s="1">
        <v>1200</v>
      </c>
      <c r="C17" s="1"/>
    </row>
    <row r="18" spans="1:4" ht="21" customHeight="1" x14ac:dyDescent="0.25">
      <c r="A18" s="1" t="s">
        <v>13</v>
      </c>
      <c r="B18" s="1">
        <v>0</v>
      </c>
      <c r="C18" s="1">
        <v>405</v>
      </c>
      <c r="D18" t="s">
        <v>84</v>
      </c>
    </row>
    <row r="19" spans="1:4" ht="21" customHeight="1" x14ac:dyDescent="0.25">
      <c r="A19" s="1" t="s">
        <v>14</v>
      </c>
      <c r="B19" s="1">
        <v>0</v>
      </c>
      <c r="C19" s="1"/>
    </row>
    <row r="20" spans="1:4" ht="21" customHeight="1" x14ac:dyDescent="0.25">
      <c r="A20" s="1" t="s">
        <v>15</v>
      </c>
      <c r="B20" s="1">
        <v>0</v>
      </c>
      <c r="C20" s="1"/>
    </row>
    <row r="21" spans="1:4" ht="21" customHeight="1" x14ac:dyDescent="0.25">
      <c r="A21" s="1" t="s">
        <v>16</v>
      </c>
      <c r="B21" s="1">
        <v>0</v>
      </c>
      <c r="C21" s="1">
        <v>405</v>
      </c>
      <c r="D21" t="s">
        <v>84</v>
      </c>
    </row>
    <row r="23" spans="1:4" x14ac:dyDescent="0.25">
      <c r="B23">
        <f>SUM(B10:B22)</f>
        <v>9600</v>
      </c>
      <c r="C23">
        <f>SUM(C10:C22)</f>
        <v>1620</v>
      </c>
    </row>
    <row r="26" spans="1:4" x14ac:dyDescent="0.25">
      <c r="A26" s="37" t="s">
        <v>85</v>
      </c>
      <c r="B26">
        <v>2191.31</v>
      </c>
    </row>
    <row r="27" spans="1:4" x14ac:dyDescent="0.25">
      <c r="A27" s="37" t="s">
        <v>86</v>
      </c>
    </row>
    <row r="28" spans="1:4" x14ac:dyDescent="0.25">
      <c r="A28" s="38" t="s">
        <v>87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topLeftCell="A18" workbookViewId="0">
      <selection activeCell="H12" sqref="H12"/>
    </sheetView>
  </sheetViews>
  <sheetFormatPr defaultRowHeight="15" x14ac:dyDescent="0.25"/>
  <cols>
    <col min="1" max="3" width="20.7109375" customWidth="1"/>
  </cols>
  <sheetData>
    <row r="1" spans="1:3" x14ac:dyDescent="0.25">
      <c r="A1" t="s">
        <v>93</v>
      </c>
    </row>
    <row r="4" spans="1:3" x14ac:dyDescent="0.25">
      <c r="A4" t="s">
        <v>111</v>
      </c>
    </row>
    <row r="5" spans="1:3" x14ac:dyDescent="0.25">
      <c r="A5" s="3"/>
    </row>
    <row r="6" spans="1:3" x14ac:dyDescent="0.25">
      <c r="A6" s="2"/>
    </row>
    <row r="7" spans="1:3" x14ac:dyDescent="0.25">
      <c r="A7">
        <v>2014</v>
      </c>
    </row>
    <row r="9" spans="1:3" ht="21.75" customHeight="1" x14ac:dyDescent="0.25">
      <c r="A9" s="1" t="s">
        <v>2</v>
      </c>
      <c r="B9" s="1" t="s">
        <v>3</v>
      </c>
      <c r="C9" s="1" t="s">
        <v>4</v>
      </c>
    </row>
    <row r="10" spans="1:3" ht="21" customHeight="1" x14ac:dyDescent="0.25">
      <c r="A10" s="1" t="s">
        <v>5</v>
      </c>
      <c r="B10" s="1"/>
      <c r="C10" s="1"/>
    </row>
    <row r="11" spans="1:3" ht="21" customHeight="1" x14ac:dyDescent="0.25">
      <c r="A11" s="1" t="s">
        <v>6</v>
      </c>
      <c r="B11" s="1"/>
      <c r="C11" s="1"/>
    </row>
    <row r="12" spans="1:3" ht="21" customHeight="1" x14ac:dyDescent="0.25">
      <c r="A12" s="1" t="s">
        <v>7</v>
      </c>
      <c r="B12" s="1"/>
      <c r="C12" s="1"/>
    </row>
    <row r="13" spans="1:3" ht="21.75" customHeight="1" x14ac:dyDescent="0.25">
      <c r="A13" s="1" t="s">
        <v>8</v>
      </c>
      <c r="B13" s="1"/>
      <c r="C13" s="1"/>
    </row>
    <row r="14" spans="1:3" ht="21" customHeight="1" x14ac:dyDescent="0.25">
      <c r="A14" s="1" t="s">
        <v>9</v>
      </c>
      <c r="B14" s="1"/>
      <c r="C14" s="1"/>
    </row>
    <row r="15" spans="1:3" ht="21" customHeight="1" x14ac:dyDescent="0.25">
      <c r="A15" s="1" t="s">
        <v>10</v>
      </c>
      <c r="B15" s="1"/>
      <c r="C15" s="1"/>
    </row>
    <row r="16" spans="1:3" ht="21" customHeight="1" x14ac:dyDescent="0.25">
      <c r="A16" s="1" t="s">
        <v>11</v>
      </c>
      <c r="B16" s="1"/>
      <c r="C16" s="1"/>
    </row>
    <row r="17" spans="1:3" ht="21" customHeight="1" x14ac:dyDescent="0.25">
      <c r="A17" s="1" t="s">
        <v>12</v>
      </c>
      <c r="B17" s="1"/>
      <c r="C17" s="1"/>
    </row>
    <row r="18" spans="1:3" ht="21" customHeight="1" x14ac:dyDescent="0.25">
      <c r="A18" s="1" t="s">
        <v>13</v>
      </c>
      <c r="B18" s="1"/>
      <c r="C18" s="1"/>
    </row>
    <row r="19" spans="1:3" ht="21" customHeight="1" x14ac:dyDescent="0.25">
      <c r="A19" s="1" t="s">
        <v>14</v>
      </c>
      <c r="B19" s="1"/>
      <c r="C19" s="1"/>
    </row>
    <row r="20" spans="1:3" ht="21" customHeight="1" x14ac:dyDescent="0.25">
      <c r="A20" s="1" t="s">
        <v>15</v>
      </c>
      <c r="B20" s="1"/>
      <c r="C20" s="1"/>
    </row>
    <row r="21" spans="1:3" ht="21" customHeight="1" x14ac:dyDescent="0.25">
      <c r="A21" s="1" t="s">
        <v>16</v>
      </c>
      <c r="B21" s="1"/>
      <c r="C21" s="1"/>
    </row>
    <row r="23" spans="1:3" x14ac:dyDescent="0.25">
      <c r="B23">
        <f>SUM(B10:B22)</f>
        <v>0</v>
      </c>
      <c r="C23">
        <f>SUM(C10:C22)</f>
        <v>0</v>
      </c>
    </row>
    <row r="24" spans="1:3" x14ac:dyDescent="0.25">
      <c r="C24" s="34"/>
    </row>
    <row r="25" spans="1:3" x14ac:dyDescent="0.25">
      <c r="A25" s="37" t="s">
        <v>85</v>
      </c>
      <c r="B25">
        <v>699.81</v>
      </c>
      <c r="C25" s="34"/>
    </row>
    <row r="26" spans="1:3" x14ac:dyDescent="0.25">
      <c r="A26" s="37" t="s">
        <v>86</v>
      </c>
    </row>
    <row r="27" spans="1:3" x14ac:dyDescent="0.25">
      <c r="A27" s="38" t="s">
        <v>87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topLeftCell="A12" workbookViewId="0">
      <selection activeCell="B19" sqref="B19"/>
    </sheetView>
  </sheetViews>
  <sheetFormatPr defaultRowHeight="15" x14ac:dyDescent="0.25"/>
  <cols>
    <col min="1" max="3" width="20.7109375" customWidth="1"/>
  </cols>
  <sheetData>
    <row r="1" spans="1:5" ht="18.75" x14ac:dyDescent="0.3">
      <c r="A1" s="5" t="s">
        <v>93</v>
      </c>
      <c r="B1" s="36"/>
    </row>
    <row r="2" spans="1:5" x14ac:dyDescent="0.25">
      <c r="A2" t="s">
        <v>101</v>
      </c>
      <c r="B2" s="36"/>
    </row>
    <row r="3" spans="1:5" x14ac:dyDescent="0.25">
      <c r="A3" t="s">
        <v>102</v>
      </c>
    </row>
    <row r="5" spans="1:5" x14ac:dyDescent="0.25">
      <c r="A5" s="3"/>
    </row>
    <row r="6" spans="1:5" x14ac:dyDescent="0.25">
      <c r="A6" s="2"/>
    </row>
    <row r="9" spans="1:5" ht="21.75" customHeight="1" x14ac:dyDescent="0.25">
      <c r="A9" s="1" t="s">
        <v>2</v>
      </c>
      <c r="B9" s="1" t="s">
        <v>3</v>
      </c>
      <c r="C9" s="1" t="s">
        <v>4</v>
      </c>
      <c r="E9">
        <f>270/170</f>
        <v>1.588235294117647</v>
      </c>
    </row>
    <row r="10" spans="1:5" ht="21" customHeight="1" x14ac:dyDescent="0.25">
      <c r="A10" s="1" t="s">
        <v>5</v>
      </c>
      <c r="B10" s="1">
        <v>1800</v>
      </c>
      <c r="C10" s="1">
        <f>279+348</f>
        <v>627</v>
      </c>
      <c r="D10" t="s">
        <v>84</v>
      </c>
    </row>
    <row r="11" spans="1:5" ht="21" customHeight="1" x14ac:dyDescent="0.25">
      <c r="A11" s="1" t="s">
        <v>6</v>
      </c>
      <c r="B11" s="1">
        <v>1800</v>
      </c>
      <c r="C11" s="1">
        <v>279</v>
      </c>
      <c r="D11" t="s">
        <v>84</v>
      </c>
    </row>
    <row r="12" spans="1:5" ht="21" customHeight="1" x14ac:dyDescent="0.25">
      <c r="A12" s="1" t="s">
        <v>7</v>
      </c>
      <c r="B12" s="1">
        <v>1800</v>
      </c>
      <c r="C12" s="1">
        <f>279+348</f>
        <v>627</v>
      </c>
      <c r="D12" t="s">
        <v>84</v>
      </c>
    </row>
    <row r="13" spans="1:5" ht="21.75" customHeight="1" x14ac:dyDescent="0.25">
      <c r="A13" s="1" t="s">
        <v>8</v>
      </c>
      <c r="B13" s="1">
        <v>1800</v>
      </c>
      <c r="C13" s="1">
        <v>279</v>
      </c>
      <c r="D13" t="s">
        <v>84</v>
      </c>
    </row>
    <row r="14" spans="1:5" ht="21" customHeight="1" x14ac:dyDescent="0.25">
      <c r="A14" s="1" t="s">
        <v>9</v>
      </c>
      <c r="B14" s="1">
        <v>0</v>
      </c>
      <c r="C14" s="1">
        <v>279</v>
      </c>
      <c r="D14" t="s">
        <v>127</v>
      </c>
    </row>
    <row r="15" spans="1:5" ht="21" customHeight="1" x14ac:dyDescent="0.25">
      <c r="A15" s="1" t="s">
        <v>10</v>
      </c>
      <c r="B15" s="1">
        <v>0</v>
      </c>
      <c r="C15" s="1">
        <f>279+348</f>
        <v>627</v>
      </c>
      <c r="D15" t="s">
        <v>84</v>
      </c>
    </row>
    <row r="16" spans="1:5" ht="21" customHeight="1" x14ac:dyDescent="0.25">
      <c r="A16" s="1" t="s">
        <v>11</v>
      </c>
      <c r="B16" s="1">
        <v>0</v>
      </c>
      <c r="C16" s="1">
        <v>279</v>
      </c>
      <c r="D16" t="s">
        <v>126</v>
      </c>
    </row>
    <row r="17" spans="1:4" ht="21" customHeight="1" x14ac:dyDescent="0.25">
      <c r="A17" s="1" t="s">
        <v>12</v>
      </c>
      <c r="B17" s="1">
        <v>474</v>
      </c>
      <c r="C17" s="1">
        <v>279</v>
      </c>
      <c r="D17" t="s">
        <v>84</v>
      </c>
    </row>
    <row r="18" spans="1:4" ht="21" customHeight="1" x14ac:dyDescent="0.25">
      <c r="A18" s="1" t="s">
        <v>13</v>
      </c>
      <c r="B18" s="1">
        <v>1050</v>
      </c>
      <c r="C18" s="1">
        <v>279</v>
      </c>
      <c r="D18" t="s">
        <v>84</v>
      </c>
    </row>
    <row r="19" spans="1:4" ht="21" customHeight="1" x14ac:dyDescent="0.25">
      <c r="A19" s="1" t="s">
        <v>14</v>
      </c>
      <c r="B19" s="1">
        <v>2100</v>
      </c>
      <c r="C19" s="1">
        <f>279+348</f>
        <v>627</v>
      </c>
      <c r="D19" t="s">
        <v>84</v>
      </c>
    </row>
    <row r="20" spans="1:4" ht="21" customHeight="1" x14ac:dyDescent="0.25">
      <c r="A20" s="1" t="s">
        <v>15</v>
      </c>
      <c r="B20" s="1">
        <v>2100</v>
      </c>
      <c r="C20" s="1">
        <v>279</v>
      </c>
      <c r="D20" t="s">
        <v>84</v>
      </c>
    </row>
    <row r="21" spans="1:4" ht="21" customHeight="1" x14ac:dyDescent="0.25">
      <c r="A21" s="1" t="s">
        <v>16</v>
      </c>
      <c r="B21" s="1">
        <v>2100</v>
      </c>
      <c r="C21" s="1">
        <v>279</v>
      </c>
      <c r="D21" t="s">
        <v>84</v>
      </c>
    </row>
    <row r="23" spans="1:4" x14ac:dyDescent="0.25">
      <c r="B23">
        <f>SUM(B10:B22)</f>
        <v>15024</v>
      </c>
      <c r="C23">
        <f>SUM(C10:C22)</f>
        <v>4740</v>
      </c>
    </row>
    <row r="26" spans="1:4" x14ac:dyDescent="0.25">
      <c r="A26" s="37" t="s">
        <v>85</v>
      </c>
      <c r="B26" s="34">
        <v>5829.39</v>
      </c>
    </row>
    <row r="27" spans="1:4" x14ac:dyDescent="0.25">
      <c r="A27" s="37" t="s">
        <v>86</v>
      </c>
      <c r="B27" s="34">
        <v>312</v>
      </c>
    </row>
    <row r="28" spans="1:4" x14ac:dyDescent="0.25">
      <c r="A28" s="38" t="s">
        <v>128</v>
      </c>
      <c r="B28" s="34">
        <v>3321.15</v>
      </c>
    </row>
    <row r="29" spans="1:4" x14ac:dyDescent="0.25">
      <c r="A29" s="38" t="s">
        <v>129</v>
      </c>
      <c r="B29" s="34">
        <v>5696.52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"/>
  <sheetViews>
    <sheetView topLeftCell="A13" workbookViewId="0">
      <selection activeCell="F11" sqref="F11"/>
    </sheetView>
  </sheetViews>
  <sheetFormatPr defaultRowHeight="15" x14ac:dyDescent="0.25"/>
  <cols>
    <col min="1" max="3" width="20.7109375" customWidth="1"/>
  </cols>
  <sheetData>
    <row r="1" spans="1:3" ht="18.75" x14ac:dyDescent="0.3">
      <c r="A1" s="5" t="s">
        <v>91</v>
      </c>
      <c r="B1" s="36"/>
    </row>
    <row r="2" spans="1:3" x14ac:dyDescent="0.25">
      <c r="A2" t="s">
        <v>112</v>
      </c>
      <c r="B2" s="36"/>
    </row>
    <row r="3" spans="1:3" x14ac:dyDescent="0.25">
      <c r="A3" t="s">
        <v>113</v>
      </c>
    </row>
    <row r="5" spans="1:3" x14ac:dyDescent="0.25">
      <c r="A5" s="3"/>
    </row>
    <row r="6" spans="1:3" x14ac:dyDescent="0.25">
      <c r="A6" s="2">
        <v>2014</v>
      </c>
    </row>
    <row r="9" spans="1:3" ht="21.75" customHeight="1" x14ac:dyDescent="0.25">
      <c r="A9" s="1" t="s">
        <v>2</v>
      </c>
      <c r="B9" s="1" t="s">
        <v>3</v>
      </c>
      <c r="C9" s="1" t="s">
        <v>4</v>
      </c>
    </row>
    <row r="10" spans="1:3" ht="21" customHeight="1" x14ac:dyDescent="0.25">
      <c r="A10" s="1" t="s">
        <v>5</v>
      </c>
      <c r="B10" s="1">
        <v>940</v>
      </c>
      <c r="C10" s="1"/>
    </row>
    <row r="11" spans="1:3" ht="21" customHeight="1" x14ac:dyDescent="0.25">
      <c r="A11" s="1" t="s">
        <v>6</v>
      </c>
      <c r="B11" s="1">
        <v>940</v>
      </c>
      <c r="C11" s="1"/>
    </row>
    <row r="12" spans="1:3" ht="21" customHeight="1" x14ac:dyDescent="0.25">
      <c r="A12" s="1" t="s">
        <v>7</v>
      </c>
      <c r="B12" s="1">
        <v>940</v>
      </c>
      <c r="C12" s="1"/>
    </row>
    <row r="13" spans="1:3" ht="21.75" customHeight="1" x14ac:dyDescent="0.25">
      <c r="A13" s="1" t="s">
        <v>8</v>
      </c>
      <c r="B13" s="1">
        <v>940</v>
      </c>
      <c r="C13" s="1"/>
    </row>
    <row r="14" spans="1:3" ht="21" customHeight="1" x14ac:dyDescent="0.25">
      <c r="A14" s="1" t="s">
        <v>9</v>
      </c>
      <c r="B14" s="1">
        <v>940</v>
      </c>
      <c r="C14" s="1"/>
    </row>
    <row r="15" spans="1:3" ht="21" customHeight="1" x14ac:dyDescent="0.25">
      <c r="A15" s="1" t="s">
        <v>10</v>
      </c>
      <c r="B15" s="1">
        <v>940</v>
      </c>
      <c r="C15" s="1"/>
    </row>
    <row r="16" spans="1:3" ht="21" customHeight="1" x14ac:dyDescent="0.25">
      <c r="A16" s="1" t="s">
        <v>11</v>
      </c>
      <c r="B16" s="1">
        <v>940</v>
      </c>
      <c r="C16" s="1"/>
    </row>
    <row r="17" spans="1:3" ht="21" customHeight="1" x14ac:dyDescent="0.25">
      <c r="A17" s="1" t="s">
        <v>12</v>
      </c>
      <c r="B17" s="1">
        <v>940</v>
      </c>
      <c r="C17" s="1"/>
    </row>
    <row r="18" spans="1:3" ht="21" customHeight="1" x14ac:dyDescent="0.25">
      <c r="A18" s="1" t="s">
        <v>13</v>
      </c>
      <c r="B18" s="1">
        <v>940</v>
      </c>
      <c r="C18" s="1"/>
    </row>
    <row r="19" spans="1:3" ht="21" customHeight="1" x14ac:dyDescent="0.25">
      <c r="A19" s="1" t="s">
        <v>14</v>
      </c>
      <c r="B19" s="1">
        <v>940</v>
      </c>
      <c r="C19" s="1"/>
    </row>
    <row r="20" spans="1:3" ht="21" customHeight="1" x14ac:dyDescent="0.25">
      <c r="A20" s="1" t="s">
        <v>15</v>
      </c>
      <c r="B20" s="1">
        <v>940</v>
      </c>
      <c r="C20" s="1"/>
    </row>
    <row r="21" spans="1:3" ht="21" customHeight="1" x14ac:dyDescent="0.25">
      <c r="A21" s="1" t="s">
        <v>16</v>
      </c>
      <c r="B21" s="1">
        <v>940</v>
      </c>
      <c r="C21" s="1"/>
    </row>
    <row r="23" spans="1:3" x14ac:dyDescent="0.25">
      <c r="B23">
        <f>SUM(B10:B22)</f>
        <v>11280</v>
      </c>
      <c r="C23">
        <f>SUM(C10:C22)</f>
        <v>0</v>
      </c>
    </row>
    <row r="26" spans="1:3" x14ac:dyDescent="0.25">
      <c r="A26" s="37" t="s">
        <v>85</v>
      </c>
      <c r="B26" s="34">
        <v>2102.5</v>
      </c>
    </row>
    <row r="27" spans="1:3" x14ac:dyDescent="0.25">
      <c r="A27" s="37" t="s">
        <v>86</v>
      </c>
    </row>
    <row r="28" spans="1:3" x14ac:dyDescent="0.25">
      <c r="A28" s="38" t="s">
        <v>87</v>
      </c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topLeftCell="A13" workbookViewId="0">
      <selection activeCell="K26" sqref="K26"/>
    </sheetView>
  </sheetViews>
  <sheetFormatPr defaultRowHeight="15" x14ac:dyDescent="0.25"/>
  <cols>
    <col min="1" max="1" width="16.5703125" bestFit="1" customWidth="1"/>
    <col min="2" max="2" width="13.42578125" customWidth="1"/>
    <col min="3" max="3" width="18.42578125" customWidth="1"/>
    <col min="6" max="6" width="14.28515625" bestFit="1" customWidth="1"/>
  </cols>
  <sheetData>
    <row r="1" spans="1:3" ht="18.75" x14ac:dyDescent="0.3">
      <c r="A1" s="5" t="s">
        <v>91</v>
      </c>
      <c r="B1" s="36">
        <v>0.5</v>
      </c>
    </row>
    <row r="2" spans="1:3" ht="18.75" x14ac:dyDescent="0.3">
      <c r="A2" s="5" t="s">
        <v>92</v>
      </c>
      <c r="B2" s="36">
        <v>0.5</v>
      </c>
    </row>
    <row r="3" spans="1:3" x14ac:dyDescent="0.25">
      <c r="A3" t="s">
        <v>103</v>
      </c>
    </row>
    <row r="4" spans="1:3" x14ac:dyDescent="0.25">
      <c r="A4" t="s">
        <v>104</v>
      </c>
    </row>
    <row r="8" spans="1:3" x14ac:dyDescent="0.25">
      <c r="A8" s="40"/>
    </row>
    <row r="9" spans="1:3" x14ac:dyDescent="0.25">
      <c r="C9" s="39"/>
    </row>
    <row r="14" spans="1:3" x14ac:dyDescent="0.25">
      <c r="A14" s="1" t="s">
        <v>2</v>
      </c>
      <c r="B14" s="1" t="s">
        <v>3</v>
      </c>
      <c r="C14" s="1" t="s">
        <v>4</v>
      </c>
    </row>
    <row r="15" spans="1:3" x14ac:dyDescent="0.25">
      <c r="A15" s="1" t="s">
        <v>5</v>
      </c>
      <c r="B15" s="1">
        <v>2000</v>
      </c>
      <c r="C15" s="1"/>
    </row>
    <row r="16" spans="1:3" x14ac:dyDescent="0.25">
      <c r="A16" s="1" t="s">
        <v>6</v>
      </c>
      <c r="B16" s="1">
        <v>2000</v>
      </c>
      <c r="C16" s="1"/>
    </row>
    <row r="17" spans="1:6" x14ac:dyDescent="0.25">
      <c r="A17" s="1" t="s">
        <v>7</v>
      </c>
      <c r="B17" s="1">
        <v>2000</v>
      </c>
      <c r="C17" s="1"/>
    </row>
    <row r="18" spans="1:6" x14ac:dyDescent="0.25">
      <c r="A18" s="1" t="s">
        <v>8</v>
      </c>
      <c r="B18" s="1">
        <v>2000</v>
      </c>
      <c r="C18" s="1"/>
      <c r="F18" s="34"/>
    </row>
    <row r="19" spans="1:6" x14ac:dyDescent="0.25">
      <c r="A19" s="1" t="s">
        <v>9</v>
      </c>
      <c r="B19" s="1">
        <v>2000</v>
      </c>
      <c r="C19" s="1"/>
    </row>
    <row r="20" spans="1:6" x14ac:dyDescent="0.25">
      <c r="A20" s="1" t="s">
        <v>10</v>
      </c>
      <c r="B20" s="1">
        <v>2000</v>
      </c>
      <c r="C20" s="1"/>
    </row>
    <row r="21" spans="1:6" x14ac:dyDescent="0.25">
      <c r="A21" s="1" t="s">
        <v>11</v>
      </c>
      <c r="B21" s="1">
        <v>2000</v>
      </c>
      <c r="C21" s="1"/>
      <c r="F21" s="44"/>
    </row>
    <row r="22" spans="1:6" x14ac:dyDescent="0.25">
      <c r="A22" s="1" t="s">
        <v>12</v>
      </c>
      <c r="B22" s="1">
        <v>2000</v>
      </c>
      <c r="C22" s="1"/>
    </row>
    <row r="23" spans="1:6" x14ac:dyDescent="0.25">
      <c r="A23" s="1" t="s">
        <v>13</v>
      </c>
      <c r="B23" s="1">
        <v>2000</v>
      </c>
      <c r="C23" s="1"/>
    </row>
    <row r="24" spans="1:6" x14ac:dyDescent="0.25">
      <c r="A24" s="1" t="s">
        <v>14</v>
      </c>
      <c r="B24" s="1">
        <v>2000</v>
      </c>
      <c r="C24" s="1"/>
    </row>
    <row r="25" spans="1:6" x14ac:dyDescent="0.25">
      <c r="A25" s="1" t="s">
        <v>15</v>
      </c>
      <c r="B25" s="1">
        <v>2000</v>
      </c>
      <c r="C25" s="1"/>
    </row>
    <row r="26" spans="1:6" x14ac:dyDescent="0.25">
      <c r="A26" s="1" t="s">
        <v>16</v>
      </c>
      <c r="B26" s="1">
        <v>2000</v>
      </c>
      <c r="C26" s="1"/>
    </row>
    <row r="28" spans="1:6" x14ac:dyDescent="0.25">
      <c r="B28">
        <f>SUM(B15:B27)</f>
        <v>24000</v>
      </c>
      <c r="C28">
        <f>SUM(C15:C27)</f>
        <v>0</v>
      </c>
    </row>
    <row r="31" spans="1:6" x14ac:dyDescent="0.25">
      <c r="A31" s="37" t="s">
        <v>85</v>
      </c>
    </row>
    <row r="32" spans="1:6" x14ac:dyDescent="0.25">
      <c r="A32" s="37" t="s">
        <v>86</v>
      </c>
    </row>
    <row r="33" spans="1:1" x14ac:dyDescent="0.25">
      <c r="A33" s="38" t="s">
        <v>87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topLeftCell="A10" workbookViewId="0">
      <selection activeCell="C30" sqref="C30"/>
    </sheetView>
  </sheetViews>
  <sheetFormatPr defaultRowHeight="15" x14ac:dyDescent="0.25"/>
  <cols>
    <col min="1" max="1" width="16.5703125" bestFit="1" customWidth="1"/>
    <col min="2" max="2" width="13.42578125" customWidth="1"/>
    <col min="3" max="3" width="18.42578125" customWidth="1"/>
    <col min="6" max="6" width="14.28515625" bestFit="1" customWidth="1"/>
  </cols>
  <sheetData>
    <row r="1" spans="1:6" ht="15.75" x14ac:dyDescent="0.25">
      <c r="A1" s="4" t="s">
        <v>93</v>
      </c>
      <c r="B1" s="36"/>
    </row>
    <row r="2" spans="1:6" ht="15.75" x14ac:dyDescent="0.25">
      <c r="A2" s="4" t="s">
        <v>114</v>
      </c>
      <c r="B2" s="36"/>
    </row>
    <row r="3" spans="1:6" ht="15.75" x14ac:dyDescent="0.25">
      <c r="A3" s="45" t="s">
        <v>115</v>
      </c>
    </row>
    <row r="4" spans="1:6" ht="15.75" x14ac:dyDescent="0.25">
      <c r="A4" s="45"/>
    </row>
    <row r="9" spans="1:6" x14ac:dyDescent="0.25">
      <c r="A9" s="1" t="s">
        <v>2</v>
      </c>
      <c r="B9" s="1" t="s">
        <v>3</v>
      </c>
      <c r="C9" s="1" t="s">
        <v>4</v>
      </c>
    </row>
    <row r="10" spans="1:6" x14ac:dyDescent="0.25">
      <c r="A10" s="1" t="s">
        <v>5</v>
      </c>
      <c r="B10" s="1">
        <v>2000</v>
      </c>
      <c r="C10" s="1"/>
    </row>
    <row r="11" spans="1:6" x14ac:dyDescent="0.25">
      <c r="A11" s="1" t="s">
        <v>6</v>
      </c>
      <c r="B11" s="1">
        <v>2000</v>
      </c>
      <c r="C11" s="1"/>
    </row>
    <row r="12" spans="1:6" x14ac:dyDescent="0.25">
      <c r="A12" s="1" t="s">
        <v>7</v>
      </c>
      <c r="B12" s="1">
        <v>2000</v>
      </c>
      <c r="C12" s="1"/>
    </row>
    <row r="13" spans="1:6" x14ac:dyDescent="0.25">
      <c r="A13" s="1" t="s">
        <v>8</v>
      </c>
      <c r="B13" s="1">
        <v>2000</v>
      </c>
      <c r="C13" s="1"/>
      <c r="F13" s="34">
        <f>8.4*1000000</f>
        <v>8400000</v>
      </c>
    </row>
    <row r="14" spans="1:6" x14ac:dyDescent="0.25">
      <c r="A14" s="1" t="s">
        <v>9</v>
      </c>
      <c r="B14" s="1">
        <v>2000</v>
      </c>
      <c r="C14" s="1"/>
      <c r="F14">
        <f>8.4/0.2</f>
        <v>42</v>
      </c>
    </row>
    <row r="15" spans="1:6" x14ac:dyDescent="0.25">
      <c r="A15" s="1" t="s">
        <v>10</v>
      </c>
      <c r="B15" s="1">
        <v>2000</v>
      </c>
      <c r="C15" s="1"/>
      <c r="F15">
        <f>506-497</f>
        <v>9</v>
      </c>
    </row>
    <row r="16" spans="1:6" x14ac:dyDescent="0.25">
      <c r="A16" s="1" t="s">
        <v>11</v>
      </c>
      <c r="B16" s="1">
        <v>2000</v>
      </c>
      <c r="C16" s="1"/>
      <c r="F16" s="44">
        <f>F15/150</f>
        <v>0.06</v>
      </c>
    </row>
    <row r="17" spans="1:3" x14ac:dyDescent="0.25">
      <c r="A17" s="1" t="s">
        <v>12</v>
      </c>
      <c r="B17" s="1">
        <v>2000</v>
      </c>
      <c r="C17" s="1"/>
    </row>
    <row r="18" spans="1:3" x14ac:dyDescent="0.25">
      <c r="A18" s="1" t="s">
        <v>13</v>
      </c>
      <c r="B18" s="1">
        <v>2000</v>
      </c>
      <c r="C18" s="1"/>
    </row>
    <row r="19" spans="1:3" x14ac:dyDescent="0.25">
      <c r="A19" s="1" t="s">
        <v>14</v>
      </c>
      <c r="B19" s="1">
        <v>2000</v>
      </c>
      <c r="C19" s="1"/>
    </row>
    <row r="20" spans="1:3" x14ac:dyDescent="0.25">
      <c r="A20" s="1" t="s">
        <v>15</v>
      </c>
      <c r="B20" s="1">
        <v>2000</v>
      </c>
      <c r="C20" s="1"/>
    </row>
    <row r="21" spans="1:3" x14ac:dyDescent="0.25">
      <c r="A21" s="1" t="s">
        <v>16</v>
      </c>
      <c r="B21" s="1">
        <v>2000</v>
      </c>
      <c r="C21" s="1"/>
    </row>
    <row r="23" spans="1:3" x14ac:dyDescent="0.25">
      <c r="B23">
        <f>SUM(B10:B22)</f>
        <v>24000</v>
      </c>
      <c r="C23">
        <f>SUM(C10:C22)</f>
        <v>0</v>
      </c>
    </row>
    <row r="26" spans="1:3" x14ac:dyDescent="0.25">
      <c r="A26" s="37" t="s">
        <v>85</v>
      </c>
      <c r="B26" t="s">
        <v>117</v>
      </c>
    </row>
    <row r="27" spans="1:3" x14ac:dyDescent="0.25">
      <c r="A27" s="37" t="s">
        <v>86</v>
      </c>
      <c r="B27">
        <v>3665.48</v>
      </c>
    </row>
    <row r="28" spans="1:3" x14ac:dyDescent="0.25">
      <c r="A28" s="38" t="s">
        <v>87</v>
      </c>
      <c r="B28">
        <v>11094.65</v>
      </c>
    </row>
    <row r="29" spans="1:3" x14ac:dyDescent="0.25">
      <c r="A29" s="38" t="s">
        <v>116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topLeftCell="A15" workbookViewId="0">
      <selection activeCell="C27" sqref="C27"/>
    </sheetView>
  </sheetViews>
  <sheetFormatPr defaultRowHeight="15" x14ac:dyDescent="0.25"/>
  <cols>
    <col min="1" max="3" width="20.7109375" customWidth="1"/>
  </cols>
  <sheetData>
    <row r="1" spans="1:4" x14ac:dyDescent="0.25">
      <c r="A1" t="s">
        <v>93</v>
      </c>
    </row>
    <row r="2" spans="1:4" x14ac:dyDescent="0.25">
      <c r="A2" t="s">
        <v>0</v>
      </c>
    </row>
    <row r="3" spans="1:4" x14ac:dyDescent="0.25">
      <c r="A3" t="s">
        <v>1</v>
      </c>
    </row>
    <row r="5" spans="1:4" x14ac:dyDescent="0.25">
      <c r="A5" s="3"/>
    </row>
    <row r="6" spans="1:4" x14ac:dyDescent="0.25">
      <c r="A6" s="2"/>
    </row>
    <row r="7" spans="1:4" x14ac:dyDescent="0.25">
      <c r="A7">
        <v>2014</v>
      </c>
    </row>
    <row r="9" spans="1:4" ht="21.75" customHeight="1" x14ac:dyDescent="0.25">
      <c r="A9" s="1" t="s">
        <v>2</v>
      </c>
      <c r="B9" s="1" t="s">
        <v>3</v>
      </c>
      <c r="C9" s="1" t="s">
        <v>4</v>
      </c>
    </row>
    <row r="10" spans="1:4" ht="21" customHeight="1" x14ac:dyDescent="0.25">
      <c r="A10" s="1" t="s">
        <v>5</v>
      </c>
      <c r="B10" s="1">
        <v>600</v>
      </c>
      <c r="C10" s="1">
        <v>129</v>
      </c>
      <c r="D10" t="s">
        <v>84</v>
      </c>
    </row>
    <row r="11" spans="1:4" ht="21" customHeight="1" x14ac:dyDescent="0.25">
      <c r="A11" s="1" t="s">
        <v>6</v>
      </c>
      <c r="B11" s="1">
        <v>600</v>
      </c>
      <c r="C11" s="1">
        <v>129</v>
      </c>
      <c r="D11" t="s">
        <v>84</v>
      </c>
    </row>
    <row r="12" spans="1:4" ht="21" customHeight="1" x14ac:dyDescent="0.25">
      <c r="A12" s="1" t="s">
        <v>7</v>
      </c>
      <c r="B12" s="1">
        <v>600</v>
      </c>
      <c r="C12" s="1">
        <v>129</v>
      </c>
      <c r="D12" t="s">
        <v>84</v>
      </c>
    </row>
    <row r="13" spans="1:4" ht="21.75" customHeight="1" x14ac:dyDescent="0.25">
      <c r="A13" s="1" t="s">
        <v>8</v>
      </c>
      <c r="B13" s="1">
        <v>600</v>
      </c>
      <c r="C13" s="1">
        <v>129</v>
      </c>
      <c r="D13" t="s">
        <v>84</v>
      </c>
    </row>
    <row r="14" spans="1:4" ht="21" customHeight="1" x14ac:dyDescent="0.25">
      <c r="A14" s="1" t="s">
        <v>9</v>
      </c>
      <c r="B14" s="1">
        <v>600</v>
      </c>
      <c r="C14" s="1">
        <v>129</v>
      </c>
      <c r="D14" t="s">
        <v>84</v>
      </c>
    </row>
    <row r="15" spans="1:4" ht="21" customHeight="1" x14ac:dyDescent="0.25">
      <c r="A15" s="1" t="s">
        <v>10</v>
      </c>
      <c r="B15" s="1">
        <v>600</v>
      </c>
      <c r="C15" s="1">
        <v>129</v>
      </c>
      <c r="D15" t="s">
        <v>84</v>
      </c>
    </row>
    <row r="16" spans="1:4" ht="21" customHeight="1" x14ac:dyDescent="0.25">
      <c r="A16" s="1" t="s">
        <v>11</v>
      </c>
      <c r="B16" s="1">
        <v>600</v>
      </c>
      <c r="C16" s="1">
        <v>129</v>
      </c>
      <c r="D16" t="s">
        <v>84</v>
      </c>
    </row>
    <row r="17" spans="1:4" ht="21" customHeight="1" x14ac:dyDescent="0.25">
      <c r="A17" s="1" t="s">
        <v>12</v>
      </c>
      <c r="B17" s="1">
        <v>600</v>
      </c>
      <c r="C17" s="1">
        <v>129</v>
      </c>
      <c r="D17" t="s">
        <v>84</v>
      </c>
    </row>
    <row r="18" spans="1:4" ht="21" customHeight="1" x14ac:dyDescent="0.25">
      <c r="A18" s="1" t="s">
        <v>13</v>
      </c>
      <c r="B18" s="1">
        <v>600</v>
      </c>
      <c r="C18" s="1">
        <v>129</v>
      </c>
      <c r="D18" t="s">
        <v>84</v>
      </c>
    </row>
    <row r="19" spans="1:4" ht="21" customHeight="1" x14ac:dyDescent="0.25">
      <c r="A19" s="1" t="s">
        <v>14</v>
      </c>
      <c r="B19" s="1">
        <v>600</v>
      </c>
      <c r="C19" s="1">
        <v>129</v>
      </c>
      <c r="D19" t="s">
        <v>84</v>
      </c>
    </row>
    <row r="20" spans="1:4" ht="21" customHeight="1" x14ac:dyDescent="0.25">
      <c r="A20" s="1" t="s">
        <v>15</v>
      </c>
      <c r="B20" s="1">
        <v>600</v>
      </c>
      <c r="C20" s="1">
        <v>129</v>
      </c>
      <c r="D20" t="s">
        <v>110</v>
      </c>
    </row>
    <row r="21" spans="1:4" ht="21" customHeight="1" x14ac:dyDescent="0.25">
      <c r="A21" s="1" t="s">
        <v>16</v>
      </c>
      <c r="B21" s="1">
        <v>600</v>
      </c>
      <c r="C21" s="1">
        <v>129</v>
      </c>
      <c r="D21" t="s">
        <v>84</v>
      </c>
    </row>
    <row r="23" spans="1:4" x14ac:dyDescent="0.25">
      <c r="B23">
        <f>SUM(B10:B22)</f>
        <v>7200</v>
      </c>
      <c r="C23">
        <f>SUM(C10:C22)</f>
        <v>1548</v>
      </c>
    </row>
    <row r="24" spans="1:4" x14ac:dyDescent="0.25">
      <c r="B24" s="34"/>
      <c r="C24" s="34"/>
    </row>
    <row r="25" spans="1:4" x14ac:dyDescent="0.25">
      <c r="A25" s="37" t="s">
        <v>85</v>
      </c>
      <c r="B25" s="34">
        <v>1021.87</v>
      </c>
      <c r="C25" s="34"/>
    </row>
    <row r="26" spans="1:4" x14ac:dyDescent="0.25">
      <c r="A26" s="37" t="s">
        <v>86</v>
      </c>
      <c r="B26" s="34"/>
    </row>
    <row r="27" spans="1:4" x14ac:dyDescent="0.25">
      <c r="A27" s="38" t="s">
        <v>87</v>
      </c>
      <c r="B27" s="34">
        <v>1484.33</v>
      </c>
    </row>
    <row r="28" spans="1:4" x14ac:dyDescent="0.25">
      <c r="B28" s="34"/>
    </row>
    <row r="29" spans="1:4" x14ac:dyDescent="0.25">
      <c r="B29" s="34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topLeftCell="A13" workbookViewId="0">
      <selection activeCell="C21" sqref="C21"/>
    </sheetView>
  </sheetViews>
  <sheetFormatPr defaultRowHeight="15" x14ac:dyDescent="0.25"/>
  <cols>
    <col min="1" max="3" width="20.7109375" customWidth="1"/>
  </cols>
  <sheetData>
    <row r="1" spans="1:4" x14ac:dyDescent="0.25">
      <c r="A1" t="s">
        <v>93</v>
      </c>
    </row>
    <row r="2" spans="1:4" x14ac:dyDescent="0.25">
      <c r="A2" t="s">
        <v>18</v>
      </c>
    </row>
    <row r="3" spans="1:4" x14ac:dyDescent="0.25">
      <c r="A3" t="s">
        <v>19</v>
      </c>
    </row>
    <row r="5" spans="1:4" x14ac:dyDescent="0.25">
      <c r="A5" s="3"/>
    </row>
    <row r="6" spans="1:4" x14ac:dyDescent="0.25">
      <c r="A6" s="2">
        <v>2014</v>
      </c>
    </row>
    <row r="9" spans="1:4" ht="21.75" customHeight="1" x14ac:dyDescent="0.25">
      <c r="A9" s="1" t="s">
        <v>2</v>
      </c>
      <c r="B9" s="1" t="s">
        <v>3</v>
      </c>
      <c r="C9" s="1" t="s">
        <v>4</v>
      </c>
    </row>
    <row r="10" spans="1:4" ht="21" customHeight="1" x14ac:dyDescent="0.25">
      <c r="A10" s="1" t="s">
        <v>5</v>
      </c>
      <c r="B10" s="41">
        <v>975</v>
      </c>
      <c r="C10" s="41">
        <v>184</v>
      </c>
      <c r="D10" t="s">
        <v>84</v>
      </c>
    </row>
    <row r="11" spans="1:4" ht="21" customHeight="1" x14ac:dyDescent="0.25">
      <c r="A11" s="1" t="s">
        <v>6</v>
      </c>
      <c r="B11" s="41">
        <v>975</v>
      </c>
      <c r="C11" s="41">
        <v>184</v>
      </c>
      <c r="D11" t="s">
        <v>84</v>
      </c>
    </row>
    <row r="12" spans="1:4" ht="21" customHeight="1" x14ac:dyDescent="0.25">
      <c r="A12" s="1" t="s">
        <v>7</v>
      </c>
      <c r="B12" s="41">
        <v>975</v>
      </c>
      <c r="C12" s="41">
        <v>259</v>
      </c>
      <c r="D12" t="s">
        <v>98</v>
      </c>
    </row>
    <row r="13" spans="1:4" ht="21.75" customHeight="1" x14ac:dyDescent="0.25">
      <c r="A13" s="1" t="s">
        <v>8</v>
      </c>
      <c r="B13" s="41">
        <v>975</v>
      </c>
      <c r="C13" s="41">
        <v>184</v>
      </c>
      <c r="D13" t="s">
        <v>84</v>
      </c>
    </row>
    <row r="14" spans="1:4" ht="21" customHeight="1" x14ac:dyDescent="0.25">
      <c r="A14" s="1" t="s">
        <v>9</v>
      </c>
      <c r="B14" s="41">
        <v>975</v>
      </c>
      <c r="C14" s="41">
        <v>184</v>
      </c>
      <c r="D14" t="s">
        <v>84</v>
      </c>
    </row>
    <row r="15" spans="1:4" ht="21" customHeight="1" x14ac:dyDescent="0.25">
      <c r="A15" s="1" t="s">
        <v>10</v>
      </c>
      <c r="B15" s="41">
        <v>975</v>
      </c>
      <c r="C15" s="41">
        <v>259</v>
      </c>
      <c r="D15" t="s">
        <v>98</v>
      </c>
    </row>
    <row r="16" spans="1:4" ht="21" customHeight="1" x14ac:dyDescent="0.25">
      <c r="A16" s="1" t="s">
        <v>11</v>
      </c>
      <c r="B16" s="41">
        <v>975</v>
      </c>
      <c r="C16" s="41">
        <v>184</v>
      </c>
      <c r="D16" t="s">
        <v>84</v>
      </c>
    </row>
    <row r="17" spans="1:4" ht="21" customHeight="1" x14ac:dyDescent="0.25">
      <c r="A17" s="1" t="s">
        <v>12</v>
      </c>
      <c r="B17" s="41">
        <v>975</v>
      </c>
      <c r="C17" s="41">
        <v>184</v>
      </c>
      <c r="D17" t="s">
        <v>84</v>
      </c>
    </row>
    <row r="18" spans="1:4" ht="21" customHeight="1" x14ac:dyDescent="0.25">
      <c r="A18" s="1" t="s">
        <v>13</v>
      </c>
      <c r="B18" s="41">
        <v>975</v>
      </c>
      <c r="C18" s="41">
        <v>259</v>
      </c>
      <c r="D18" t="s">
        <v>98</v>
      </c>
    </row>
    <row r="19" spans="1:4" ht="21" customHeight="1" x14ac:dyDescent="0.25">
      <c r="A19" s="1" t="s">
        <v>14</v>
      </c>
      <c r="B19" s="41">
        <v>975</v>
      </c>
      <c r="C19" s="41">
        <v>184</v>
      </c>
      <c r="D19" t="s">
        <v>84</v>
      </c>
    </row>
    <row r="20" spans="1:4" ht="21" customHeight="1" x14ac:dyDescent="0.25">
      <c r="A20" s="1" t="s">
        <v>15</v>
      </c>
      <c r="B20" s="41">
        <v>975</v>
      </c>
      <c r="C20" s="41">
        <v>184</v>
      </c>
      <c r="D20" t="s">
        <v>84</v>
      </c>
    </row>
    <row r="21" spans="1:4" ht="21" customHeight="1" x14ac:dyDescent="0.25">
      <c r="A21" s="1" t="s">
        <v>16</v>
      </c>
      <c r="B21" s="41">
        <v>975</v>
      </c>
      <c r="C21" s="41">
        <v>259</v>
      </c>
      <c r="D21" t="s">
        <v>98</v>
      </c>
    </row>
    <row r="22" spans="1:4" x14ac:dyDescent="0.25">
      <c r="B22" s="34"/>
      <c r="C22" s="34"/>
    </row>
    <row r="23" spans="1:4" x14ac:dyDescent="0.25">
      <c r="B23" s="35">
        <f>SUM(B10:B22)</f>
        <v>11700</v>
      </c>
      <c r="C23" s="35">
        <f>SUM(C10:C22)</f>
        <v>2508</v>
      </c>
    </row>
    <row r="25" spans="1:4" x14ac:dyDescent="0.25">
      <c r="B25" s="34"/>
      <c r="C25" s="34"/>
    </row>
    <row r="26" spans="1:4" x14ac:dyDescent="0.25">
      <c r="A26" s="34" t="s">
        <v>85</v>
      </c>
      <c r="B26" s="34">
        <v>1191.46</v>
      </c>
    </row>
    <row r="27" spans="1:4" x14ac:dyDescent="0.25">
      <c r="A27" s="34" t="s">
        <v>86</v>
      </c>
      <c r="B27" s="34"/>
    </row>
    <row r="28" spans="1:4" x14ac:dyDescent="0.25">
      <c r="A28" t="s">
        <v>87</v>
      </c>
      <c r="B28" s="34">
        <v>2741.93</v>
      </c>
    </row>
    <row r="29" spans="1:4" x14ac:dyDescent="0.25">
      <c r="B29" s="34"/>
    </row>
    <row r="30" spans="1:4" x14ac:dyDescent="0.25">
      <c r="B30" s="34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topLeftCell="A10" workbookViewId="0">
      <selection activeCell="B15" sqref="B15"/>
    </sheetView>
  </sheetViews>
  <sheetFormatPr defaultRowHeight="15" x14ac:dyDescent="0.25"/>
  <cols>
    <col min="1" max="3" width="20.7109375" customWidth="1"/>
  </cols>
  <sheetData>
    <row r="1" spans="1:4" x14ac:dyDescent="0.25">
      <c r="A1" t="s">
        <v>91</v>
      </c>
    </row>
    <row r="2" spans="1:4" x14ac:dyDescent="0.25">
      <c r="A2" t="s">
        <v>20</v>
      </c>
    </row>
    <row r="3" spans="1:4" x14ac:dyDescent="0.25">
      <c r="A3" t="s">
        <v>21</v>
      </c>
    </row>
    <row r="6" spans="1:4" x14ac:dyDescent="0.25">
      <c r="A6" s="3"/>
    </row>
    <row r="7" spans="1:4" x14ac:dyDescent="0.25">
      <c r="A7" s="2">
        <v>2014</v>
      </c>
    </row>
    <row r="9" spans="1:4" ht="21.75" customHeight="1" x14ac:dyDescent="0.25">
      <c r="A9" s="1" t="s">
        <v>2</v>
      </c>
      <c r="B9" s="1" t="s">
        <v>3</v>
      </c>
      <c r="C9" s="1" t="s">
        <v>4</v>
      </c>
    </row>
    <row r="10" spans="1:4" ht="21" customHeight="1" x14ac:dyDescent="0.25">
      <c r="A10" s="1" t="s">
        <v>5</v>
      </c>
      <c r="B10" s="1">
        <v>1075</v>
      </c>
      <c r="C10" s="1">
        <v>184</v>
      </c>
      <c r="D10" t="s">
        <v>84</v>
      </c>
    </row>
    <row r="11" spans="1:4" ht="21" customHeight="1" x14ac:dyDescent="0.25">
      <c r="A11" s="1" t="s">
        <v>6</v>
      </c>
      <c r="B11" s="1">
        <v>1075</v>
      </c>
      <c r="C11" s="1">
        <v>184</v>
      </c>
      <c r="D11" t="s">
        <v>84</v>
      </c>
    </row>
    <row r="12" spans="1:4" ht="21" customHeight="1" x14ac:dyDescent="0.25">
      <c r="A12" s="1" t="s">
        <v>7</v>
      </c>
      <c r="B12" s="1">
        <v>1075</v>
      </c>
      <c r="C12" s="1">
        <v>184</v>
      </c>
      <c r="D12" t="s">
        <v>84</v>
      </c>
    </row>
    <row r="13" spans="1:4" ht="21.75" customHeight="1" x14ac:dyDescent="0.25">
      <c r="A13" s="1" t="s">
        <v>8</v>
      </c>
      <c r="B13" s="1">
        <v>1075</v>
      </c>
      <c r="C13" s="1">
        <v>184</v>
      </c>
      <c r="D13" t="s">
        <v>84</v>
      </c>
    </row>
    <row r="14" spans="1:4" ht="21" customHeight="1" x14ac:dyDescent="0.25">
      <c r="A14" s="1" t="s">
        <v>9</v>
      </c>
      <c r="B14" s="1">
        <v>1075</v>
      </c>
      <c r="C14" s="1">
        <v>184</v>
      </c>
      <c r="D14" t="s">
        <v>84</v>
      </c>
    </row>
    <row r="15" spans="1:4" ht="21" customHeight="1" x14ac:dyDescent="0.25">
      <c r="A15" s="1" t="s">
        <v>10</v>
      </c>
      <c r="B15" s="1">
        <v>1075</v>
      </c>
      <c r="C15" s="1">
        <v>184</v>
      </c>
      <c r="D15" t="s">
        <v>84</v>
      </c>
    </row>
    <row r="16" spans="1:4" ht="21" customHeight="1" x14ac:dyDescent="0.25">
      <c r="A16" s="1" t="s">
        <v>11</v>
      </c>
      <c r="B16" s="1">
        <v>0</v>
      </c>
      <c r="C16" s="1">
        <v>184</v>
      </c>
      <c r="D16" t="s">
        <v>84</v>
      </c>
    </row>
    <row r="17" spans="1:4" ht="21" customHeight="1" x14ac:dyDescent="0.25">
      <c r="A17" s="1" t="s">
        <v>12</v>
      </c>
      <c r="B17" s="1">
        <v>0</v>
      </c>
      <c r="C17" s="1">
        <f>184</f>
        <v>184</v>
      </c>
      <c r="D17" t="s">
        <v>84</v>
      </c>
    </row>
    <row r="18" spans="1:4" ht="21" customHeight="1" x14ac:dyDescent="0.25">
      <c r="A18" s="1" t="s">
        <v>13</v>
      </c>
      <c r="B18" s="1">
        <v>0</v>
      </c>
      <c r="C18" s="1">
        <f>184+5785</f>
        <v>5969</v>
      </c>
      <c r="D18" t="s">
        <v>118</v>
      </c>
    </row>
    <row r="19" spans="1:4" ht="21" customHeight="1" x14ac:dyDescent="0.25">
      <c r="A19" s="1" t="s">
        <v>14</v>
      </c>
      <c r="B19" s="1">
        <v>0</v>
      </c>
      <c r="C19" s="1">
        <v>184</v>
      </c>
      <c r="D19" t="s">
        <v>84</v>
      </c>
    </row>
    <row r="20" spans="1:4" ht="21" customHeight="1" x14ac:dyDescent="0.25">
      <c r="A20" s="1" t="s">
        <v>15</v>
      </c>
      <c r="B20" s="1">
        <v>1100</v>
      </c>
      <c r="C20" s="1">
        <v>184</v>
      </c>
      <c r="D20" t="s">
        <v>84</v>
      </c>
    </row>
    <row r="21" spans="1:4" ht="21" customHeight="1" x14ac:dyDescent="0.25">
      <c r="A21" s="1" t="s">
        <v>16</v>
      </c>
      <c r="B21" s="1">
        <v>1100</v>
      </c>
      <c r="C21" s="1">
        <v>184</v>
      </c>
      <c r="D21" t="s">
        <v>84</v>
      </c>
    </row>
    <row r="23" spans="1:4" x14ac:dyDescent="0.25">
      <c r="B23">
        <f>SUM(B10:B22)</f>
        <v>8650</v>
      </c>
      <c r="C23">
        <f>SUM(C10:C22)</f>
        <v>7993</v>
      </c>
    </row>
    <row r="25" spans="1:4" x14ac:dyDescent="0.25">
      <c r="C25" s="34"/>
    </row>
    <row r="26" spans="1:4" x14ac:dyDescent="0.25">
      <c r="A26" s="37" t="s">
        <v>85</v>
      </c>
      <c r="B26" s="34"/>
    </row>
    <row r="27" spans="1:4" x14ac:dyDescent="0.25">
      <c r="A27" s="37" t="s">
        <v>86</v>
      </c>
      <c r="B27" s="34"/>
    </row>
    <row r="28" spans="1:4" x14ac:dyDescent="0.25">
      <c r="A28" s="38" t="s">
        <v>87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27"/>
  <sheetViews>
    <sheetView topLeftCell="A17" workbookViewId="0">
      <selection activeCell="A8" sqref="A8"/>
    </sheetView>
  </sheetViews>
  <sheetFormatPr defaultRowHeight="15" x14ac:dyDescent="0.25"/>
  <cols>
    <col min="1" max="3" width="20.7109375" customWidth="1"/>
  </cols>
  <sheetData>
    <row r="1" spans="1:4" x14ac:dyDescent="0.25">
      <c r="A1" t="s">
        <v>91</v>
      </c>
    </row>
    <row r="2" spans="1:4" x14ac:dyDescent="0.25">
      <c r="A2" t="s">
        <v>22</v>
      </c>
    </row>
    <row r="3" spans="1:4" x14ac:dyDescent="0.25">
      <c r="A3" t="s">
        <v>23</v>
      </c>
    </row>
    <row r="6" spans="1:4" x14ac:dyDescent="0.25">
      <c r="A6" s="3"/>
    </row>
    <row r="7" spans="1:4" x14ac:dyDescent="0.25">
      <c r="A7" s="2">
        <v>2014</v>
      </c>
    </row>
    <row r="9" spans="1:4" ht="21.75" customHeight="1" x14ac:dyDescent="0.25">
      <c r="A9" s="1" t="s">
        <v>2</v>
      </c>
      <c r="B9" s="1" t="s">
        <v>3</v>
      </c>
      <c r="C9" s="1" t="s">
        <v>4</v>
      </c>
    </row>
    <row r="10" spans="1:4" ht="21" customHeight="1" x14ac:dyDescent="0.25">
      <c r="A10" s="1" t="s">
        <v>5</v>
      </c>
      <c r="B10" s="1">
        <v>675</v>
      </c>
      <c r="C10" s="1">
        <v>184</v>
      </c>
      <c r="D10" t="s">
        <v>84</v>
      </c>
    </row>
    <row r="11" spans="1:4" ht="21" customHeight="1" x14ac:dyDescent="0.25">
      <c r="A11" s="1" t="s">
        <v>6</v>
      </c>
      <c r="B11" s="1">
        <v>675</v>
      </c>
      <c r="C11" s="1">
        <v>184</v>
      </c>
      <c r="D11" t="s">
        <v>84</v>
      </c>
    </row>
    <row r="12" spans="1:4" ht="21" customHeight="1" x14ac:dyDescent="0.25">
      <c r="A12" s="1" t="s">
        <v>7</v>
      </c>
      <c r="B12" s="1">
        <v>675</v>
      </c>
      <c r="C12" s="42">
        <f>184+75</f>
        <v>259</v>
      </c>
      <c r="D12" t="s">
        <v>98</v>
      </c>
    </row>
    <row r="13" spans="1:4" ht="21.75" customHeight="1" x14ac:dyDescent="0.25">
      <c r="A13" s="1" t="s">
        <v>8</v>
      </c>
      <c r="B13" s="1">
        <v>675</v>
      </c>
      <c r="C13" s="43">
        <v>184</v>
      </c>
      <c r="D13" t="s">
        <v>84</v>
      </c>
    </row>
    <row r="14" spans="1:4" ht="21" customHeight="1" x14ac:dyDescent="0.25">
      <c r="A14" s="1" t="s">
        <v>9</v>
      </c>
      <c r="B14" s="1">
        <v>675</v>
      </c>
      <c r="C14" s="43">
        <v>184</v>
      </c>
      <c r="D14" t="s">
        <v>84</v>
      </c>
    </row>
    <row r="15" spans="1:4" ht="21" customHeight="1" x14ac:dyDescent="0.25">
      <c r="A15" s="1" t="s">
        <v>10</v>
      </c>
      <c r="B15" s="1">
        <v>675</v>
      </c>
      <c r="C15" s="42">
        <v>259</v>
      </c>
      <c r="D15" t="s">
        <v>98</v>
      </c>
    </row>
    <row r="16" spans="1:4" ht="21" customHeight="1" x14ac:dyDescent="0.25">
      <c r="A16" s="1" t="s">
        <v>11</v>
      </c>
      <c r="B16" s="1">
        <v>675</v>
      </c>
      <c r="C16" s="43">
        <v>184</v>
      </c>
      <c r="D16" t="s">
        <v>84</v>
      </c>
    </row>
    <row r="17" spans="1:4" ht="21" customHeight="1" x14ac:dyDescent="0.25">
      <c r="A17" s="1" t="s">
        <v>12</v>
      </c>
      <c r="B17" s="1">
        <v>675</v>
      </c>
      <c r="C17" s="1">
        <f>184+125</f>
        <v>309</v>
      </c>
      <c r="D17" t="s">
        <v>106</v>
      </c>
    </row>
    <row r="18" spans="1:4" ht="21" customHeight="1" x14ac:dyDescent="0.25">
      <c r="A18" s="1" t="s">
        <v>13</v>
      </c>
      <c r="B18" s="1">
        <v>675</v>
      </c>
      <c r="C18" s="1">
        <f>184+75</f>
        <v>259</v>
      </c>
      <c r="D18" t="s">
        <v>105</v>
      </c>
    </row>
    <row r="19" spans="1:4" ht="21" customHeight="1" x14ac:dyDescent="0.25">
      <c r="A19" s="1" t="s">
        <v>14</v>
      </c>
      <c r="B19" s="1">
        <v>675</v>
      </c>
      <c r="C19" s="1">
        <v>184</v>
      </c>
      <c r="D19" t="s">
        <v>84</v>
      </c>
    </row>
    <row r="20" spans="1:4" ht="21" customHeight="1" x14ac:dyDescent="0.25">
      <c r="A20" s="1" t="s">
        <v>15</v>
      </c>
      <c r="B20" s="1">
        <v>675</v>
      </c>
      <c r="C20" s="1">
        <v>184</v>
      </c>
      <c r="D20" t="s">
        <v>84</v>
      </c>
    </row>
    <row r="21" spans="1:4" ht="21" customHeight="1" x14ac:dyDescent="0.25">
      <c r="A21" s="1" t="s">
        <v>16</v>
      </c>
      <c r="B21" s="1">
        <v>675</v>
      </c>
      <c r="C21" s="1">
        <v>259</v>
      </c>
      <c r="D21" t="s">
        <v>105</v>
      </c>
    </row>
    <row r="23" spans="1:4" x14ac:dyDescent="0.25">
      <c r="B23">
        <f>SUM(B10:B22)</f>
        <v>8100</v>
      </c>
      <c r="C23">
        <f>SUM(C10:C22)</f>
        <v>2633</v>
      </c>
    </row>
    <row r="25" spans="1:4" x14ac:dyDescent="0.25">
      <c r="A25" s="37" t="s">
        <v>85</v>
      </c>
      <c r="B25" s="34">
        <v>1191.46</v>
      </c>
    </row>
    <row r="26" spans="1:4" x14ac:dyDescent="0.25">
      <c r="A26" s="37" t="s">
        <v>86</v>
      </c>
      <c r="B26" s="34"/>
    </row>
    <row r="27" spans="1:4" x14ac:dyDescent="0.25">
      <c r="A27" s="38" t="s">
        <v>87</v>
      </c>
      <c r="B27">
        <v>788.02</v>
      </c>
    </row>
  </sheetData>
  <pageMargins left="0.7" right="0.7" top="0.75" bottom="0.75" header="0.3" footer="0.3"/>
  <pageSetup scale="91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28"/>
  <sheetViews>
    <sheetView topLeftCell="A16" workbookViewId="0">
      <selection activeCell="C26" sqref="C26"/>
    </sheetView>
  </sheetViews>
  <sheetFormatPr defaultRowHeight="15" x14ac:dyDescent="0.25"/>
  <cols>
    <col min="1" max="3" width="20.7109375" customWidth="1"/>
  </cols>
  <sheetData>
    <row r="1" spans="1:4" x14ac:dyDescent="0.25">
      <c r="A1" t="s">
        <v>95</v>
      </c>
    </row>
    <row r="2" spans="1:4" x14ac:dyDescent="0.25">
      <c r="A2" t="s">
        <v>96</v>
      </c>
    </row>
    <row r="3" spans="1:4" x14ac:dyDescent="0.25">
      <c r="A3" t="s">
        <v>1</v>
      </c>
    </row>
    <row r="6" spans="1:4" x14ac:dyDescent="0.25">
      <c r="A6" s="3"/>
    </row>
    <row r="7" spans="1:4" x14ac:dyDescent="0.25">
      <c r="A7" s="2">
        <v>2014</v>
      </c>
    </row>
    <row r="9" spans="1:4" ht="21.75" customHeight="1" x14ac:dyDescent="0.25">
      <c r="A9" s="1" t="s">
        <v>2</v>
      </c>
      <c r="B9" s="1" t="s">
        <v>3</v>
      </c>
      <c r="C9" s="1" t="s">
        <v>4</v>
      </c>
    </row>
    <row r="10" spans="1:4" ht="21" customHeight="1" x14ac:dyDescent="0.25">
      <c r="A10" s="1" t="s">
        <v>5</v>
      </c>
      <c r="B10" s="1">
        <f>695+700+715</f>
        <v>2110</v>
      </c>
      <c r="C10" s="1">
        <v>80</v>
      </c>
      <c r="D10" t="s">
        <v>88</v>
      </c>
    </row>
    <row r="11" spans="1:4" ht="21" customHeight="1" x14ac:dyDescent="0.25">
      <c r="A11" s="1" t="s">
        <v>6</v>
      </c>
      <c r="B11" s="1">
        <f t="shared" ref="B11:B21" si="0">695+700+715</f>
        <v>2110</v>
      </c>
      <c r="C11" s="1">
        <v>80</v>
      </c>
      <c r="D11" t="s">
        <v>88</v>
      </c>
    </row>
    <row r="12" spans="1:4" ht="21" customHeight="1" x14ac:dyDescent="0.25">
      <c r="A12" s="1" t="s">
        <v>7</v>
      </c>
      <c r="B12" s="1">
        <f t="shared" si="0"/>
        <v>2110</v>
      </c>
      <c r="C12" s="1">
        <f>80+120</f>
        <v>200</v>
      </c>
      <c r="D12" t="s">
        <v>97</v>
      </c>
    </row>
    <row r="13" spans="1:4" ht="21.75" customHeight="1" x14ac:dyDescent="0.25">
      <c r="A13" s="1" t="s">
        <v>8</v>
      </c>
      <c r="B13" s="1">
        <f t="shared" si="0"/>
        <v>2110</v>
      </c>
      <c r="C13" s="1">
        <v>80</v>
      </c>
      <c r="D13" t="s">
        <v>88</v>
      </c>
    </row>
    <row r="14" spans="1:4" ht="21" customHeight="1" x14ac:dyDescent="0.25">
      <c r="A14" s="1" t="s">
        <v>9</v>
      </c>
      <c r="B14" s="1">
        <f t="shared" si="0"/>
        <v>2110</v>
      </c>
      <c r="C14" s="1">
        <v>80</v>
      </c>
      <c r="D14" t="s">
        <v>88</v>
      </c>
    </row>
    <row r="15" spans="1:4" ht="21" customHeight="1" x14ac:dyDescent="0.25">
      <c r="A15" s="1" t="s">
        <v>10</v>
      </c>
      <c r="B15" s="1">
        <f t="shared" si="0"/>
        <v>2110</v>
      </c>
      <c r="C15" s="1">
        <f>80+120</f>
        <v>200</v>
      </c>
      <c r="D15" t="s">
        <v>97</v>
      </c>
    </row>
    <row r="16" spans="1:4" ht="21" customHeight="1" x14ac:dyDescent="0.25">
      <c r="A16" s="1" t="s">
        <v>11</v>
      </c>
      <c r="B16" s="1">
        <f t="shared" si="0"/>
        <v>2110</v>
      </c>
      <c r="C16" s="1">
        <v>80</v>
      </c>
      <c r="D16" t="s">
        <v>88</v>
      </c>
    </row>
    <row r="17" spans="1:4" ht="21" customHeight="1" x14ac:dyDescent="0.25">
      <c r="A17" s="1" t="s">
        <v>12</v>
      </c>
      <c r="B17" s="1">
        <f t="shared" si="0"/>
        <v>2110</v>
      </c>
      <c r="C17" s="1">
        <v>80</v>
      </c>
      <c r="D17" t="s">
        <v>88</v>
      </c>
    </row>
    <row r="18" spans="1:4" ht="21" customHeight="1" x14ac:dyDescent="0.25">
      <c r="A18" s="1" t="s">
        <v>13</v>
      </c>
      <c r="B18" s="1">
        <f t="shared" si="0"/>
        <v>2110</v>
      </c>
      <c r="C18" s="1">
        <f>445+80+120</f>
        <v>645</v>
      </c>
      <c r="D18" t="s">
        <v>108</v>
      </c>
    </row>
    <row r="19" spans="1:4" ht="21" customHeight="1" x14ac:dyDescent="0.25">
      <c r="A19" s="1" t="s">
        <v>14</v>
      </c>
      <c r="B19" s="1">
        <f t="shared" si="0"/>
        <v>2110</v>
      </c>
      <c r="C19" s="1">
        <v>80</v>
      </c>
      <c r="D19" t="s">
        <v>107</v>
      </c>
    </row>
    <row r="20" spans="1:4" ht="21" customHeight="1" x14ac:dyDescent="0.25">
      <c r="A20" s="1" t="s">
        <v>15</v>
      </c>
      <c r="B20" s="1">
        <f t="shared" si="0"/>
        <v>2110</v>
      </c>
      <c r="C20" s="1">
        <v>80</v>
      </c>
      <c r="D20" t="s">
        <v>88</v>
      </c>
    </row>
    <row r="21" spans="1:4" ht="21" customHeight="1" x14ac:dyDescent="0.25">
      <c r="A21" s="1" t="s">
        <v>16</v>
      </c>
      <c r="B21" s="1">
        <f t="shared" si="0"/>
        <v>2110</v>
      </c>
      <c r="C21" s="1">
        <v>200</v>
      </c>
      <c r="D21" t="s">
        <v>97</v>
      </c>
    </row>
    <row r="23" spans="1:4" x14ac:dyDescent="0.25">
      <c r="B23">
        <f>SUM(B10:B22)</f>
        <v>25320</v>
      </c>
      <c r="C23">
        <f>SUM(C10:C22)</f>
        <v>1885</v>
      </c>
    </row>
    <row r="25" spans="1:4" x14ac:dyDescent="0.25">
      <c r="A25" s="37" t="s">
        <v>85</v>
      </c>
      <c r="B25" s="34">
        <v>2947.03</v>
      </c>
    </row>
    <row r="26" spans="1:4" x14ac:dyDescent="0.25">
      <c r="A26" s="37" t="s">
        <v>86</v>
      </c>
      <c r="B26" s="34">
        <v>1672</v>
      </c>
    </row>
    <row r="27" spans="1:4" x14ac:dyDescent="0.25">
      <c r="A27" s="38" t="s">
        <v>87</v>
      </c>
      <c r="B27" s="34">
        <v>3884.05</v>
      </c>
    </row>
    <row r="28" spans="1:4" x14ac:dyDescent="0.25">
      <c r="B28" s="34"/>
    </row>
  </sheetData>
  <autoFilter ref="A9:D21"/>
  <pageMargins left="0.7" right="0.7" top="0.75" bottom="0.75" header="0.3" footer="0.3"/>
  <pageSetup scale="91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activeCell="H18" sqref="H18"/>
    </sheetView>
  </sheetViews>
  <sheetFormatPr defaultRowHeight="15" x14ac:dyDescent="0.25"/>
  <cols>
    <col min="1" max="3" width="20.7109375" customWidth="1"/>
  </cols>
  <sheetData>
    <row r="1" spans="1:4" x14ac:dyDescent="0.25">
      <c r="A1" t="s">
        <v>25</v>
      </c>
    </row>
    <row r="2" spans="1:4" x14ac:dyDescent="0.25">
      <c r="A2" t="s">
        <v>26</v>
      </c>
    </row>
    <row r="3" spans="1:4" x14ac:dyDescent="0.25">
      <c r="A3" t="s">
        <v>1</v>
      </c>
    </row>
    <row r="4" spans="1:4" x14ac:dyDescent="0.25">
      <c r="A4" t="s">
        <v>27</v>
      </c>
    </row>
    <row r="5" spans="1:4" x14ac:dyDescent="0.25">
      <c r="A5" s="3" t="s">
        <v>28</v>
      </c>
    </row>
    <row r="6" spans="1:4" x14ac:dyDescent="0.25">
      <c r="A6" s="2" t="s">
        <v>17</v>
      </c>
    </row>
    <row r="9" spans="1:4" ht="21.75" customHeight="1" x14ac:dyDescent="0.25">
      <c r="A9" s="1" t="s">
        <v>2</v>
      </c>
      <c r="B9" s="1" t="s">
        <v>3</v>
      </c>
      <c r="C9" s="1" t="s">
        <v>4</v>
      </c>
    </row>
    <row r="10" spans="1:4" ht="21" customHeight="1" x14ac:dyDescent="0.25">
      <c r="A10" s="1" t="s">
        <v>5</v>
      </c>
      <c r="B10" s="1">
        <v>628</v>
      </c>
      <c r="C10" s="1">
        <v>25</v>
      </c>
      <c r="D10" t="s">
        <v>88</v>
      </c>
    </row>
    <row r="11" spans="1:4" ht="21" customHeight="1" x14ac:dyDescent="0.25">
      <c r="A11" s="1" t="s">
        <v>6</v>
      </c>
      <c r="B11" s="1">
        <v>578</v>
      </c>
      <c r="C11" s="1">
        <v>25</v>
      </c>
      <c r="D11" t="s">
        <v>88</v>
      </c>
    </row>
    <row r="12" spans="1:4" ht="21" customHeight="1" x14ac:dyDescent="0.25">
      <c r="A12" s="1" t="s">
        <v>7</v>
      </c>
      <c r="B12" s="1">
        <v>635</v>
      </c>
      <c r="C12" s="1">
        <v>25</v>
      </c>
      <c r="D12" t="s">
        <v>88</v>
      </c>
    </row>
    <row r="13" spans="1:4" ht="21.75" customHeight="1" x14ac:dyDescent="0.25">
      <c r="A13" s="1" t="s">
        <v>8</v>
      </c>
      <c r="B13" s="1">
        <v>525</v>
      </c>
      <c r="C13" s="1">
        <v>25</v>
      </c>
      <c r="D13" t="s">
        <v>88</v>
      </c>
    </row>
    <row r="14" spans="1:4" ht="21" customHeight="1" x14ac:dyDescent="0.25">
      <c r="A14" s="1" t="s">
        <v>9</v>
      </c>
      <c r="B14" s="1">
        <v>632</v>
      </c>
      <c r="C14" s="1">
        <v>25</v>
      </c>
      <c r="D14" t="s">
        <v>88</v>
      </c>
    </row>
    <row r="15" spans="1:4" ht="21" customHeight="1" x14ac:dyDescent="0.25">
      <c r="A15" s="1" t="s">
        <v>10</v>
      </c>
      <c r="B15" s="1">
        <v>645</v>
      </c>
      <c r="C15" s="1">
        <v>25</v>
      </c>
      <c r="D15" t="s">
        <v>88</v>
      </c>
    </row>
    <row r="16" spans="1:4" ht="21" customHeight="1" x14ac:dyDescent="0.25">
      <c r="A16" s="1" t="s">
        <v>11</v>
      </c>
      <c r="B16" s="1">
        <v>645</v>
      </c>
      <c r="C16" s="1">
        <v>25</v>
      </c>
      <c r="D16" t="s">
        <v>88</v>
      </c>
    </row>
    <row r="17" spans="1:4" ht="21" customHeight="1" x14ac:dyDescent="0.25">
      <c r="A17" s="1" t="s">
        <v>12</v>
      </c>
      <c r="B17" s="1">
        <v>645</v>
      </c>
      <c r="C17" s="1">
        <v>25</v>
      </c>
      <c r="D17" t="s">
        <v>88</v>
      </c>
    </row>
    <row r="18" spans="1:4" ht="21" customHeight="1" x14ac:dyDescent="0.25">
      <c r="A18" s="1" t="s">
        <v>13</v>
      </c>
      <c r="B18" s="1">
        <v>645</v>
      </c>
      <c r="C18" s="1">
        <v>25</v>
      </c>
      <c r="D18" t="s">
        <v>88</v>
      </c>
    </row>
    <row r="19" spans="1:4" ht="21" customHeight="1" x14ac:dyDescent="0.25">
      <c r="A19" s="1" t="s">
        <v>14</v>
      </c>
      <c r="B19" s="1">
        <v>585</v>
      </c>
      <c r="C19" s="1">
        <v>25</v>
      </c>
      <c r="D19" t="s">
        <v>88</v>
      </c>
    </row>
    <row r="20" spans="1:4" ht="21" customHeight="1" x14ac:dyDescent="0.25">
      <c r="A20" s="1" t="s">
        <v>15</v>
      </c>
      <c r="B20" s="1">
        <v>0</v>
      </c>
      <c r="C20" s="1">
        <v>25</v>
      </c>
      <c r="D20" t="s">
        <v>88</v>
      </c>
    </row>
    <row r="21" spans="1:4" ht="21" customHeight="1" x14ac:dyDescent="0.25">
      <c r="A21" s="1" t="s">
        <v>16</v>
      </c>
      <c r="B21" s="1">
        <v>503</v>
      </c>
      <c r="C21" s="1">
        <v>25</v>
      </c>
      <c r="D21" t="s">
        <v>88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activeCell="I18" sqref="I18"/>
    </sheetView>
  </sheetViews>
  <sheetFormatPr defaultRowHeight="15" x14ac:dyDescent="0.25"/>
  <cols>
    <col min="1" max="3" width="20.7109375" customWidth="1"/>
  </cols>
  <sheetData>
    <row r="1" spans="1:4" ht="15.75" x14ac:dyDescent="0.25">
      <c r="A1" s="4" t="s">
        <v>29</v>
      </c>
    </row>
    <row r="2" spans="1:4" x14ac:dyDescent="0.25">
      <c r="A2" t="s">
        <v>30</v>
      </c>
    </row>
    <row r="3" spans="1:4" x14ac:dyDescent="0.25">
      <c r="A3" t="s">
        <v>1</v>
      </c>
    </row>
    <row r="5" spans="1:4" x14ac:dyDescent="0.25">
      <c r="A5" s="3" t="s">
        <v>24</v>
      </c>
    </row>
    <row r="6" spans="1:4" x14ac:dyDescent="0.25">
      <c r="A6" s="2" t="s">
        <v>17</v>
      </c>
    </row>
    <row r="9" spans="1:4" ht="21.75" customHeight="1" x14ac:dyDescent="0.25">
      <c r="A9" s="1" t="s">
        <v>2</v>
      </c>
      <c r="B9" s="1" t="s">
        <v>3</v>
      </c>
      <c r="C9" s="1" t="s">
        <v>4</v>
      </c>
    </row>
    <row r="10" spans="1:4" ht="21" customHeight="1" x14ac:dyDescent="0.25">
      <c r="A10" s="1" t="s">
        <v>5</v>
      </c>
      <c r="B10" s="1">
        <v>550</v>
      </c>
      <c r="C10" s="1">
        <v>25</v>
      </c>
      <c r="D10" t="s">
        <v>88</v>
      </c>
    </row>
    <row r="11" spans="1:4" ht="21" customHeight="1" x14ac:dyDescent="0.25">
      <c r="A11" s="1" t="s">
        <v>6</v>
      </c>
      <c r="B11" s="1">
        <v>0</v>
      </c>
      <c r="C11" s="1">
        <v>25</v>
      </c>
      <c r="D11" t="s">
        <v>88</v>
      </c>
    </row>
    <row r="12" spans="1:4" ht="21" customHeight="1" x14ac:dyDescent="0.25">
      <c r="A12" s="1" t="s">
        <v>7</v>
      </c>
      <c r="B12" s="1">
        <v>2200</v>
      </c>
      <c r="C12" s="1">
        <v>25</v>
      </c>
      <c r="D12" t="s">
        <v>88</v>
      </c>
    </row>
    <row r="13" spans="1:4" ht="21.75" customHeight="1" x14ac:dyDescent="0.25">
      <c r="A13" s="1" t="s">
        <v>8</v>
      </c>
      <c r="B13" s="1">
        <v>0</v>
      </c>
      <c r="C13" s="1">
        <v>25</v>
      </c>
      <c r="D13" t="s">
        <v>88</v>
      </c>
    </row>
    <row r="14" spans="1:4" ht="21" customHeight="1" x14ac:dyDescent="0.25">
      <c r="A14" s="1" t="s">
        <v>9</v>
      </c>
      <c r="B14" s="1">
        <v>65</v>
      </c>
      <c r="C14" s="1">
        <v>25</v>
      </c>
      <c r="D14" t="s">
        <v>88</v>
      </c>
    </row>
    <row r="15" spans="1:4" ht="21" customHeight="1" x14ac:dyDescent="0.25">
      <c r="A15" s="1" t="s">
        <v>10</v>
      </c>
      <c r="B15" s="1">
        <v>0</v>
      </c>
      <c r="C15" s="1">
        <v>25</v>
      </c>
      <c r="D15" t="s">
        <v>88</v>
      </c>
    </row>
    <row r="16" spans="1:4" ht="21" customHeight="1" x14ac:dyDescent="0.25">
      <c r="A16" s="1" t="s">
        <v>11</v>
      </c>
      <c r="B16" s="1">
        <v>440</v>
      </c>
      <c r="C16" s="1">
        <v>25</v>
      </c>
      <c r="D16" t="s">
        <v>88</v>
      </c>
    </row>
    <row r="17" spans="1:4" ht="21" customHeight="1" x14ac:dyDescent="0.25">
      <c r="A17" s="1" t="s">
        <v>12</v>
      </c>
      <c r="B17" s="1">
        <v>0</v>
      </c>
      <c r="C17" s="1">
        <v>25</v>
      </c>
      <c r="D17" t="s">
        <v>88</v>
      </c>
    </row>
    <row r="18" spans="1:4" ht="21" customHeight="1" x14ac:dyDescent="0.25">
      <c r="A18" s="1" t="s">
        <v>13</v>
      </c>
      <c r="B18" s="1">
        <v>600</v>
      </c>
      <c r="C18" s="1">
        <v>25</v>
      </c>
      <c r="D18" t="s">
        <v>88</v>
      </c>
    </row>
    <row r="19" spans="1:4" ht="21" customHeight="1" x14ac:dyDescent="0.25">
      <c r="A19" s="1" t="s">
        <v>14</v>
      </c>
      <c r="B19" s="1">
        <v>641</v>
      </c>
      <c r="C19" s="1">
        <v>25</v>
      </c>
      <c r="D19" t="s">
        <v>88</v>
      </c>
    </row>
    <row r="20" spans="1:4" ht="21" customHeight="1" x14ac:dyDescent="0.25">
      <c r="A20" s="1" t="s">
        <v>15</v>
      </c>
      <c r="B20" s="1">
        <v>125</v>
      </c>
      <c r="C20" s="1">
        <v>25</v>
      </c>
      <c r="D20" t="s">
        <v>88</v>
      </c>
    </row>
    <row r="21" spans="1:4" ht="21" customHeight="1" x14ac:dyDescent="0.25">
      <c r="A21" s="1" t="s">
        <v>16</v>
      </c>
      <c r="B21" s="1">
        <v>500</v>
      </c>
      <c r="C21" s="1">
        <v>25</v>
      </c>
      <c r="D21" t="s">
        <v>88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23</vt:i4>
      </vt:variant>
      <vt:variant>
        <vt:lpstr>Named Ranges</vt:lpstr>
      </vt:variant>
      <vt:variant>
        <vt:i4>15</vt:i4>
      </vt:variant>
    </vt:vector>
  </HeadingPairs>
  <TitlesOfParts>
    <vt:vector size="38" baseType="lpstr">
      <vt:lpstr>Residential Log</vt:lpstr>
      <vt:lpstr>vacant lot</vt:lpstr>
      <vt:lpstr>6278 Whispering Way</vt:lpstr>
      <vt:lpstr>2573 derbyshire</vt:lpstr>
      <vt:lpstr>2575 Derbyshire</vt:lpstr>
      <vt:lpstr>2577 Derbyshire</vt:lpstr>
      <vt:lpstr>540-544 verbena</vt:lpstr>
      <vt:lpstr>542 Verbena</vt:lpstr>
      <vt:lpstr>544 Verbena</vt:lpstr>
      <vt:lpstr>519 San Gadriel </vt:lpstr>
      <vt:lpstr>133 Mark David</vt:lpstr>
      <vt:lpstr>580 Casecade</vt:lpstr>
      <vt:lpstr>1519 Wintergreen </vt:lpstr>
      <vt:lpstr>513 S. Lakemont</vt:lpstr>
      <vt:lpstr>356 Fleet</vt:lpstr>
      <vt:lpstr>1407 Chilean</vt:lpstr>
      <vt:lpstr>1405 Peruvian</vt:lpstr>
      <vt:lpstr>1573 Ravana</vt:lpstr>
      <vt:lpstr>7584 Cranes</vt:lpstr>
      <vt:lpstr>Baldwin </vt:lpstr>
      <vt:lpstr>10549 JEPSON</vt:lpstr>
      <vt:lpstr>Mack Ave</vt:lpstr>
      <vt:lpstr>10531 E Colonial</vt:lpstr>
      <vt:lpstr>'133 Mark David'!Print_Area</vt:lpstr>
      <vt:lpstr>'1405 Peruvian'!Print_Area</vt:lpstr>
      <vt:lpstr>'1407 Chilean'!Print_Area</vt:lpstr>
      <vt:lpstr>'1519 Wintergreen '!Print_Area</vt:lpstr>
      <vt:lpstr>'1573 Ravana'!Print_Area</vt:lpstr>
      <vt:lpstr>'2575 Derbyshire'!Print_Area</vt:lpstr>
      <vt:lpstr>'2577 Derbyshire'!Print_Area</vt:lpstr>
      <vt:lpstr>'356 Fleet'!Print_Area</vt:lpstr>
      <vt:lpstr>'513 S. Lakemont'!Print_Area</vt:lpstr>
      <vt:lpstr>'519 San Gadriel '!Print_Area</vt:lpstr>
      <vt:lpstr>'540-544 verbena'!Print_Area</vt:lpstr>
      <vt:lpstr>'580 Casecade'!Print_Area</vt:lpstr>
      <vt:lpstr>'6278 Whispering Way'!Print_Area</vt:lpstr>
      <vt:lpstr>'Residential Log'!Print_Area</vt:lpstr>
      <vt:lpstr>'vacant lot'!Print_Area</vt:lpstr>
    </vt:vector>
  </TitlesOfParts>
  <Company>Grizli777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Sophia</dc:creator>
  <cp:lastModifiedBy>HP</cp:lastModifiedBy>
  <cp:lastPrinted>2015-04-09T17:36:03Z</cp:lastPrinted>
  <dcterms:created xsi:type="dcterms:W3CDTF">2013-01-19T23:41:24Z</dcterms:created>
  <dcterms:modified xsi:type="dcterms:W3CDTF">2015-10-17T02:39:52Z</dcterms:modified>
</cp:coreProperties>
</file>