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070" windowWidth="20640" windowHeight="5115" tabRatio="838"/>
  </bookViews>
  <sheets>
    <sheet name="SEO Audit" sheetId="22" r:id="rId1"/>
    <sheet name="Keyword Research" sheetId="17" r:id="rId2"/>
    <sheet name="Keyword Analysis" sheetId="16" r:id="rId3"/>
    <sheet name="Tracking (Ranking)" sheetId="23" r:id="rId4"/>
    <sheet name="Tracking (Metrics)" sheetId="19" r:id="rId5"/>
  </sheets>
  <definedNames>
    <definedName name="_xlnm._FilterDatabase" localSheetId="2" hidden="1">'Keyword Analysis'!$A$3:$N$112</definedName>
    <definedName name="_xlnm.Print_Area" localSheetId="2">'Keyword Analysis'!$A$3:$N$113</definedName>
  </definedNames>
  <calcPr calcId="145621"/>
</workbook>
</file>

<file path=xl/calcChain.xml><?xml version="1.0" encoding="utf-8"?>
<calcChain xmlns="http://schemas.openxmlformats.org/spreadsheetml/2006/main">
  <c r="B8" i="16" l="1"/>
  <c r="L9" i="22"/>
  <c r="K9" i="22"/>
  <c r="J9" i="22"/>
  <c r="I9" i="22"/>
  <c r="I8" i="22"/>
  <c r="I7" i="22"/>
  <c r="R7" i="22"/>
  <c r="H8" i="22"/>
  <c r="R6" i="22"/>
  <c r="K6" i="22"/>
  <c r="K7" i="22"/>
  <c r="K8" i="22"/>
  <c r="L7" i="22"/>
  <c r="Q7" i="22"/>
  <c r="K4" i="22"/>
  <c r="H6" i="22"/>
  <c r="R8" i="22"/>
  <c r="P7" i="22"/>
  <c r="P6" i="22"/>
  <c r="J7" i="22"/>
  <c r="Q6" i="22"/>
  <c r="F6" i="22"/>
  <c r="F8" i="22"/>
  <c r="I6" i="22"/>
  <c r="F7" i="22"/>
  <c r="H7" i="22"/>
  <c r="P8" i="22"/>
  <c r="J6" i="22"/>
  <c r="L6" i="22"/>
  <c r="L8" i="22"/>
  <c r="Q8" i="22"/>
  <c r="J8" i="22"/>
  <c r="F9" i="22"/>
  <c r="P9" i="22"/>
  <c r="Q9" i="22"/>
  <c r="R9" i="22"/>
  <c r="B14" i="16" l="1"/>
  <c r="B4" i="16" l="1"/>
  <c r="B15" i="16"/>
  <c r="B9" i="16"/>
  <c r="B10" i="16"/>
  <c r="F5" i="22"/>
  <c r="R5" i="22"/>
  <c r="L4" i="22"/>
  <c r="I5" i="22"/>
  <c r="L5" i="22"/>
  <c r="H5" i="22"/>
  <c r="Q4" i="22"/>
  <c r="J5" i="22"/>
  <c r="D5" i="22"/>
  <c r="F4" i="22"/>
  <c r="P5" i="22"/>
  <c r="I4" i="22"/>
  <c r="Q5" i="22"/>
  <c r="J4" i="22"/>
  <c r="K5" i="22"/>
  <c r="R4" i="22"/>
  <c r="D4" i="22"/>
  <c r="H4" i="22"/>
  <c r="P4" i="22"/>
  <c r="K2" i="16" l="1"/>
  <c r="K8" i="16" l="1"/>
  <c r="K12" i="16"/>
  <c r="K4" i="16"/>
  <c r="K5" i="16"/>
  <c r="K6" i="16"/>
  <c r="K7" i="16"/>
  <c r="K14" i="16"/>
  <c r="K15" i="16"/>
  <c r="K9" i="16"/>
  <c r="K11" i="16"/>
  <c r="K10" i="16"/>
  <c r="K13" i="16"/>
  <c r="K206" i="16"/>
  <c r="K142" i="16"/>
  <c r="K78" i="16"/>
  <c r="K253" i="16"/>
  <c r="K189" i="16"/>
  <c r="K125" i="16"/>
  <c r="K61" i="16"/>
  <c r="K236" i="16"/>
  <c r="K234" i="16"/>
  <c r="K143" i="16"/>
  <c r="K57" i="16"/>
  <c r="K172" i="16"/>
  <c r="K88" i="16"/>
  <c r="K207" i="16"/>
  <c r="K119" i="16"/>
  <c r="K33" i="16"/>
  <c r="K242" i="16"/>
  <c r="K148" i="16"/>
  <c r="K64" i="16"/>
  <c r="K169" i="16"/>
  <c r="K83" i="16"/>
  <c r="K226" i="16"/>
  <c r="K72" i="16"/>
  <c r="K200" i="16"/>
  <c r="K39" i="16"/>
  <c r="K154" i="16"/>
  <c r="K179" i="16"/>
  <c r="K178" i="16"/>
  <c r="K91" i="16"/>
  <c r="K210" i="16"/>
  <c r="K26" i="16"/>
  <c r="K177" i="16"/>
  <c r="K144" i="16"/>
  <c r="K156" i="16"/>
  <c r="K71" i="16"/>
  <c r="K165" i="16"/>
  <c r="K111" i="16"/>
  <c r="K140" i="16"/>
  <c r="K32" i="16"/>
  <c r="K41" i="16"/>
  <c r="K135" i="16"/>
  <c r="K27" i="16"/>
  <c r="K238" i="16"/>
  <c r="K93" i="16"/>
  <c r="K204" i="16"/>
  <c r="K130" i="16"/>
  <c r="K257" i="16"/>
  <c r="K75" i="16"/>
  <c r="K106" i="16"/>
  <c r="K127" i="16"/>
  <c r="K262" i="16"/>
  <c r="K198" i="16"/>
  <c r="K134" i="16"/>
  <c r="K70" i="16"/>
  <c r="K245" i="16"/>
  <c r="K181" i="16"/>
  <c r="K117" i="16"/>
  <c r="K53" i="16"/>
  <c r="K228" i="16"/>
  <c r="K223" i="16"/>
  <c r="K131" i="16"/>
  <c r="K47" i="16"/>
  <c r="K258" i="16"/>
  <c r="K162" i="16"/>
  <c r="K76" i="16"/>
  <c r="K193" i="16"/>
  <c r="K107" i="16"/>
  <c r="K23" i="16"/>
  <c r="K231" i="16"/>
  <c r="K138" i="16"/>
  <c r="K52" i="16"/>
  <c r="K159" i="16"/>
  <c r="K63" i="16"/>
  <c r="K215" i="16"/>
  <c r="K50" i="16"/>
  <c r="K17" i="16"/>
  <c r="K73" i="16"/>
  <c r="K186" i="16"/>
  <c r="K25" i="16"/>
  <c r="K203" i="16"/>
  <c r="K241" i="16"/>
  <c r="K168" i="16"/>
  <c r="K104" i="16"/>
  <c r="K132" i="16"/>
  <c r="K110" i="16"/>
  <c r="K221" i="16"/>
  <c r="K29" i="16"/>
  <c r="K99" i="16"/>
  <c r="K44" i="16"/>
  <c r="K20" i="16"/>
  <c r="K146" i="16"/>
  <c r="K249" i="16"/>
  <c r="K82" i="16"/>
  <c r="K112" i="16"/>
  <c r="K244" i="16"/>
  <c r="K254" i="16"/>
  <c r="K190" i="16"/>
  <c r="K126" i="16"/>
  <c r="K62" i="16"/>
  <c r="K237" i="16"/>
  <c r="K173" i="16"/>
  <c r="K109" i="16"/>
  <c r="K45" i="16"/>
  <c r="K220" i="16"/>
  <c r="K209" i="16"/>
  <c r="K121" i="16"/>
  <c r="K35" i="16"/>
  <c r="K247" i="16"/>
  <c r="K152" i="16"/>
  <c r="K66" i="16"/>
  <c r="K183" i="16"/>
  <c r="K97" i="16"/>
  <c r="K217" i="16"/>
  <c r="K128" i="16"/>
  <c r="K42" i="16"/>
  <c r="K255" i="16"/>
  <c r="K147" i="16"/>
  <c r="K51" i="16"/>
  <c r="K188" i="16"/>
  <c r="K28" i="16"/>
  <c r="K155" i="16"/>
  <c r="K122" i="16"/>
  <c r="K31" i="16"/>
  <c r="K124" i="16"/>
  <c r="K250" i="16"/>
  <c r="K49" i="16"/>
  <c r="K164" i="16"/>
  <c r="K246" i="16"/>
  <c r="K182" i="16"/>
  <c r="K118" i="16"/>
  <c r="K54" i="16"/>
  <c r="K229" i="16"/>
  <c r="K101" i="16"/>
  <c r="K37" i="16"/>
  <c r="K212" i="16"/>
  <c r="K195" i="16"/>
  <c r="K233" i="16"/>
  <c r="K56" i="16"/>
  <c r="K171" i="16"/>
  <c r="K87" i="16"/>
  <c r="K116" i="16"/>
  <c r="K137" i="16"/>
  <c r="K100" i="16"/>
  <c r="K211" i="16"/>
  <c r="K174" i="16"/>
  <c r="K46" i="16"/>
  <c r="K157" i="16"/>
  <c r="K185" i="16"/>
  <c r="K219" i="16"/>
  <c r="K161" i="16"/>
  <c r="K192" i="16"/>
  <c r="K227" i="16"/>
  <c r="K19" i="16"/>
  <c r="K123" i="16"/>
  <c r="K80" i="16"/>
  <c r="K187" i="16"/>
  <c r="K153" i="16"/>
  <c r="K230" i="16"/>
  <c r="K166" i="16"/>
  <c r="K102" i="16"/>
  <c r="K38" i="16"/>
  <c r="K213" i="16"/>
  <c r="K149" i="16"/>
  <c r="K85" i="16"/>
  <c r="K21" i="16"/>
  <c r="K260" i="16"/>
  <c r="K196" i="16"/>
  <c r="K175" i="16"/>
  <c r="K89" i="16"/>
  <c r="K208" i="16"/>
  <c r="K120" i="16"/>
  <c r="K34" i="16"/>
  <c r="K243" i="16"/>
  <c r="K151" i="16"/>
  <c r="K65" i="16"/>
  <c r="K180" i="16"/>
  <c r="K96" i="16"/>
  <c r="K216" i="16"/>
  <c r="K115" i="16"/>
  <c r="K136" i="16"/>
  <c r="K103" i="16"/>
  <c r="K224" i="16"/>
  <c r="K58" i="16"/>
  <c r="K60" i="16"/>
  <c r="K167" i="16"/>
  <c r="K90" i="16"/>
  <c r="K222" i="16"/>
  <c r="K158" i="16"/>
  <c r="K94" i="16"/>
  <c r="K30" i="16"/>
  <c r="K205" i="16"/>
  <c r="K141" i="16"/>
  <c r="K77" i="16"/>
  <c r="K252" i="16"/>
  <c r="K259" i="16"/>
  <c r="K163" i="16"/>
  <c r="K79" i="16"/>
  <c r="K194" i="16"/>
  <c r="K108" i="16"/>
  <c r="K24" i="16"/>
  <c r="K232" i="16"/>
  <c r="K139" i="16"/>
  <c r="K55" i="16"/>
  <c r="K170" i="16"/>
  <c r="K84" i="16"/>
  <c r="K202" i="16"/>
  <c r="K105" i="16"/>
  <c r="K114" i="16"/>
  <c r="K239" i="16"/>
  <c r="K81" i="16"/>
  <c r="K199" i="16"/>
  <c r="K36" i="16"/>
  <c r="K240" i="16"/>
  <c r="K40" i="16"/>
  <c r="K145" i="16"/>
  <c r="K68" i="16"/>
  <c r="K214" i="16"/>
  <c r="K150" i="16"/>
  <c r="K86" i="16"/>
  <c r="K22" i="16"/>
  <c r="K261" i="16"/>
  <c r="K197" i="16"/>
  <c r="K133" i="16"/>
  <c r="K69" i="16"/>
  <c r="K248" i="16"/>
  <c r="K184" i="16"/>
  <c r="K74" i="16"/>
  <c r="K176" i="16"/>
  <c r="K191" i="16"/>
  <c r="K218" i="16"/>
  <c r="K18" i="16"/>
  <c r="K251" i="16"/>
  <c r="K92" i="16"/>
  <c r="K256" i="16"/>
  <c r="K67" i="16"/>
  <c r="K98" i="16"/>
  <c r="K16" i="16"/>
  <c r="K201" i="16"/>
  <c r="K129" i="16"/>
  <c r="K113" i="16"/>
  <c r="K43" i="16"/>
  <c r="K225" i="16"/>
  <c r="K160" i="16"/>
  <c r="K95" i="16"/>
  <c r="K235" i="16"/>
  <c r="K48" i="16"/>
  <c r="K59" i="16"/>
  <c r="B5" i="16" l="1"/>
  <c r="B7" i="16"/>
  <c r="B11" i="16"/>
  <c r="B13" i="16"/>
  <c r="B12" i="16"/>
  <c r="B6" i="16"/>
  <c r="B16" i="16"/>
  <c r="I16" i="16"/>
  <c r="B17" i="16"/>
  <c r="I17" i="16"/>
  <c r="B18" i="16"/>
  <c r="I18" i="16"/>
  <c r="B19" i="16"/>
  <c r="I19" i="16"/>
  <c r="B20" i="16"/>
  <c r="I20" i="16"/>
  <c r="B21" i="16"/>
  <c r="I21" i="16"/>
  <c r="B22" i="16"/>
  <c r="I22" i="16"/>
  <c r="B23" i="16"/>
  <c r="I23" i="16"/>
  <c r="B24" i="16"/>
  <c r="I24" i="16"/>
  <c r="B25" i="16"/>
  <c r="I25" i="16"/>
  <c r="B26" i="16"/>
  <c r="I26" i="16"/>
  <c r="B27" i="16"/>
  <c r="I27" i="16"/>
  <c r="B28" i="16"/>
  <c r="I28" i="16"/>
  <c r="B29" i="16"/>
  <c r="I29" i="16"/>
  <c r="B30" i="16"/>
  <c r="I30" i="16"/>
  <c r="B31" i="16"/>
  <c r="I31" i="16"/>
  <c r="B32" i="16"/>
  <c r="I32" i="16"/>
  <c r="B33" i="16"/>
  <c r="I33" i="16"/>
  <c r="B34" i="16"/>
  <c r="I34" i="16"/>
  <c r="B35" i="16"/>
  <c r="I35" i="16"/>
  <c r="B36" i="16"/>
  <c r="I36" i="16"/>
  <c r="B37" i="16"/>
  <c r="I37" i="16"/>
  <c r="B38" i="16"/>
  <c r="I38" i="16"/>
  <c r="B39" i="16"/>
  <c r="I39" i="16"/>
  <c r="B40" i="16"/>
  <c r="I40" i="16"/>
  <c r="B41" i="16"/>
  <c r="I41" i="16"/>
  <c r="B42" i="16"/>
  <c r="I42" i="16"/>
  <c r="B43" i="16"/>
  <c r="I43" i="16"/>
  <c r="B44" i="16"/>
  <c r="I44" i="16"/>
  <c r="B45" i="16"/>
  <c r="I45" i="16"/>
  <c r="B46" i="16"/>
  <c r="I46" i="16"/>
  <c r="B47" i="16"/>
  <c r="I47" i="16"/>
  <c r="B48" i="16"/>
  <c r="I48" i="16"/>
  <c r="B49" i="16"/>
  <c r="I49" i="16"/>
  <c r="B50" i="16"/>
  <c r="I50" i="16"/>
  <c r="B51" i="16"/>
  <c r="I51" i="16"/>
  <c r="B52" i="16"/>
  <c r="I52" i="16"/>
  <c r="B53" i="16"/>
  <c r="I53" i="16"/>
  <c r="B54" i="16"/>
  <c r="I54" i="16"/>
  <c r="B55" i="16"/>
  <c r="I55" i="16"/>
  <c r="B56" i="16"/>
  <c r="I56" i="16"/>
  <c r="B57" i="16"/>
  <c r="I57" i="16"/>
  <c r="B58" i="16"/>
  <c r="I58" i="16"/>
  <c r="B59" i="16"/>
  <c r="I59" i="16"/>
  <c r="B60" i="16"/>
  <c r="I60" i="16"/>
  <c r="B61" i="16"/>
  <c r="I61" i="16"/>
  <c r="B62" i="16"/>
  <c r="I62" i="16"/>
  <c r="B63" i="16"/>
  <c r="I63" i="16"/>
  <c r="B64" i="16"/>
  <c r="I64" i="16"/>
  <c r="B65" i="16"/>
  <c r="I65" i="16"/>
  <c r="B66" i="16"/>
  <c r="I66" i="16"/>
  <c r="B67" i="16"/>
  <c r="I67" i="16"/>
  <c r="B68" i="16"/>
  <c r="I68" i="16"/>
  <c r="B69" i="16"/>
  <c r="I69" i="16"/>
  <c r="B70" i="16"/>
  <c r="I70" i="16"/>
  <c r="B71" i="16"/>
  <c r="I71" i="16"/>
  <c r="B72" i="16"/>
  <c r="I72" i="16"/>
  <c r="B73" i="16"/>
  <c r="I73" i="16"/>
  <c r="B74" i="16"/>
  <c r="I74" i="16"/>
  <c r="B75" i="16"/>
  <c r="I75" i="16"/>
  <c r="B76" i="16"/>
  <c r="I76" i="16"/>
  <c r="B77" i="16"/>
  <c r="I77" i="16"/>
  <c r="B78" i="16"/>
  <c r="I78" i="16"/>
  <c r="B79" i="16"/>
  <c r="I79" i="16"/>
  <c r="B80" i="16"/>
  <c r="I80" i="16"/>
  <c r="B81" i="16"/>
  <c r="I81" i="16"/>
  <c r="B82" i="16"/>
  <c r="I82" i="16"/>
  <c r="B83" i="16"/>
  <c r="I83" i="16"/>
  <c r="B84" i="16"/>
  <c r="I84" i="16"/>
  <c r="B85" i="16"/>
  <c r="I85" i="16"/>
  <c r="B86" i="16"/>
  <c r="I86" i="16"/>
  <c r="B87" i="16"/>
  <c r="I87" i="16"/>
  <c r="B88" i="16"/>
  <c r="I88" i="16"/>
  <c r="B89" i="16"/>
  <c r="I89" i="16"/>
  <c r="B90" i="16"/>
  <c r="I90" i="16"/>
  <c r="B91" i="16"/>
  <c r="I91" i="16"/>
  <c r="B92" i="16"/>
  <c r="I92" i="16"/>
  <c r="B93" i="16"/>
  <c r="I93" i="16"/>
  <c r="B94" i="16"/>
  <c r="I94" i="16"/>
  <c r="B95" i="16"/>
  <c r="I95" i="16"/>
  <c r="B96" i="16"/>
  <c r="I96" i="16"/>
  <c r="B97" i="16"/>
  <c r="I97" i="16"/>
  <c r="B98" i="16"/>
  <c r="I98" i="16"/>
  <c r="B99" i="16"/>
  <c r="I99" i="16"/>
  <c r="B100" i="16"/>
  <c r="I100" i="16"/>
  <c r="B101" i="16"/>
  <c r="I101" i="16"/>
  <c r="B102" i="16"/>
  <c r="I102" i="16"/>
  <c r="B103" i="16"/>
  <c r="I103" i="16"/>
  <c r="B104" i="16"/>
  <c r="I104" i="16"/>
  <c r="B105" i="16"/>
  <c r="I105" i="16"/>
  <c r="B106" i="16"/>
  <c r="I106" i="16"/>
  <c r="B107" i="16"/>
  <c r="I107" i="16"/>
  <c r="B108" i="16"/>
  <c r="I108" i="16"/>
  <c r="B109" i="16"/>
  <c r="I109" i="16"/>
  <c r="B110" i="16"/>
  <c r="I110" i="16"/>
  <c r="B111" i="16"/>
  <c r="I111" i="16"/>
  <c r="B112" i="16"/>
  <c r="I112" i="16"/>
  <c r="B113" i="16"/>
  <c r="I113" i="16"/>
  <c r="B114" i="16"/>
  <c r="I114" i="16"/>
  <c r="B115" i="16"/>
  <c r="I115" i="16"/>
  <c r="B116" i="16"/>
  <c r="I116" i="16"/>
  <c r="B117" i="16"/>
  <c r="I117" i="16"/>
  <c r="B118" i="16"/>
  <c r="I118" i="16"/>
  <c r="B119" i="16"/>
  <c r="I119" i="16"/>
  <c r="B120" i="16"/>
  <c r="I120" i="16"/>
  <c r="B121" i="16"/>
  <c r="I121" i="16"/>
  <c r="B122" i="16"/>
  <c r="I122" i="16"/>
  <c r="B123" i="16"/>
  <c r="I123" i="16"/>
  <c r="B124" i="16"/>
  <c r="I124" i="16"/>
  <c r="B125" i="16"/>
  <c r="I125" i="16"/>
  <c r="B126" i="16"/>
  <c r="I126" i="16"/>
  <c r="B127" i="16"/>
  <c r="I127" i="16"/>
  <c r="B128" i="16"/>
  <c r="I128" i="16"/>
  <c r="B129" i="16"/>
  <c r="I129" i="16"/>
  <c r="B130" i="16"/>
  <c r="I130" i="16"/>
  <c r="B131" i="16"/>
  <c r="I131" i="16"/>
  <c r="B132" i="16"/>
  <c r="I132" i="16"/>
  <c r="B133" i="16"/>
  <c r="I133" i="16"/>
  <c r="B134" i="16"/>
  <c r="I134" i="16"/>
  <c r="B135" i="16"/>
  <c r="I135" i="16"/>
  <c r="B136" i="16"/>
  <c r="I136" i="16"/>
  <c r="B137" i="16"/>
  <c r="I137" i="16"/>
  <c r="B138" i="16"/>
  <c r="I138" i="16"/>
  <c r="B139" i="16"/>
  <c r="I139" i="16"/>
  <c r="B140" i="16"/>
  <c r="I140" i="16"/>
  <c r="B141" i="16"/>
  <c r="I141" i="16"/>
  <c r="B142" i="16"/>
  <c r="I142" i="16"/>
  <c r="B143" i="16"/>
  <c r="I143" i="16"/>
  <c r="B144" i="16"/>
  <c r="I144" i="16"/>
  <c r="B145" i="16"/>
  <c r="I145" i="16"/>
  <c r="B146" i="16"/>
  <c r="I146" i="16"/>
  <c r="B147" i="16"/>
  <c r="I147" i="16"/>
  <c r="B148" i="16"/>
  <c r="I148" i="16"/>
  <c r="B149" i="16"/>
  <c r="I149" i="16"/>
  <c r="B150" i="16"/>
  <c r="I150" i="16"/>
  <c r="B151" i="16"/>
  <c r="I151" i="16"/>
  <c r="B152" i="16"/>
  <c r="I152" i="16"/>
  <c r="B153" i="16"/>
  <c r="I153" i="16"/>
  <c r="B154" i="16"/>
  <c r="I154" i="16"/>
  <c r="B155" i="16"/>
  <c r="I155" i="16"/>
  <c r="B156" i="16"/>
  <c r="I156" i="16"/>
  <c r="B157" i="16"/>
  <c r="I157" i="16"/>
  <c r="B158" i="16"/>
  <c r="I158" i="16"/>
  <c r="B159" i="16"/>
  <c r="I159" i="16"/>
  <c r="B160" i="16"/>
  <c r="I160" i="16"/>
  <c r="B161" i="16"/>
  <c r="I161" i="16"/>
  <c r="B162" i="16"/>
  <c r="I162" i="16"/>
  <c r="B163" i="16"/>
  <c r="I163" i="16"/>
  <c r="B164" i="16"/>
  <c r="I164" i="16"/>
  <c r="B165" i="16"/>
  <c r="I165" i="16"/>
  <c r="B166" i="16"/>
  <c r="I166" i="16"/>
  <c r="B167" i="16"/>
  <c r="I167" i="16"/>
  <c r="B168" i="16"/>
  <c r="I168" i="16"/>
  <c r="B169" i="16"/>
  <c r="I169" i="16"/>
  <c r="B170" i="16"/>
  <c r="I170" i="16"/>
  <c r="B171" i="16"/>
  <c r="I171" i="16"/>
  <c r="B172" i="16"/>
  <c r="I172" i="16"/>
  <c r="B173" i="16"/>
  <c r="I173" i="16"/>
  <c r="B174" i="16"/>
  <c r="I174" i="16"/>
  <c r="B175" i="16"/>
  <c r="I175" i="16"/>
  <c r="B176" i="16"/>
  <c r="I176" i="16"/>
  <c r="B177" i="16"/>
  <c r="I177" i="16"/>
  <c r="B178" i="16"/>
  <c r="I178" i="16"/>
  <c r="B179" i="16"/>
  <c r="I179" i="16"/>
  <c r="B180" i="16"/>
  <c r="I180" i="16"/>
  <c r="B181" i="16"/>
  <c r="I181" i="16"/>
  <c r="B182" i="16"/>
  <c r="I182" i="16"/>
  <c r="B183" i="16"/>
  <c r="I183" i="16"/>
  <c r="B184" i="16"/>
  <c r="I184" i="16"/>
  <c r="B185" i="16"/>
  <c r="I185" i="16"/>
  <c r="B186" i="16"/>
  <c r="I186" i="16"/>
  <c r="B187" i="16"/>
  <c r="I187" i="16"/>
  <c r="B188" i="16"/>
  <c r="I188" i="16"/>
  <c r="B189" i="16"/>
  <c r="I189" i="16"/>
  <c r="B190" i="16"/>
  <c r="I190" i="16"/>
  <c r="B191" i="16"/>
  <c r="I191" i="16"/>
  <c r="B192" i="16"/>
  <c r="I192" i="16"/>
  <c r="B193" i="16"/>
  <c r="I193" i="16"/>
  <c r="B194" i="16"/>
  <c r="I194" i="16"/>
  <c r="B195" i="16"/>
  <c r="I195" i="16"/>
  <c r="B196" i="16"/>
  <c r="I196" i="16"/>
  <c r="B197" i="16"/>
  <c r="I197" i="16"/>
  <c r="B198" i="16"/>
  <c r="I198" i="16"/>
  <c r="B199" i="16"/>
  <c r="I199" i="16"/>
  <c r="B200" i="16"/>
  <c r="I200" i="16"/>
  <c r="B201" i="16"/>
  <c r="I201" i="16"/>
  <c r="B202" i="16"/>
  <c r="I202" i="16"/>
  <c r="B203" i="16"/>
  <c r="I203" i="16"/>
  <c r="B204" i="16"/>
  <c r="I204" i="16"/>
  <c r="B205" i="16"/>
  <c r="I205" i="16"/>
  <c r="B206" i="16"/>
  <c r="I206" i="16"/>
  <c r="B207" i="16"/>
  <c r="I207" i="16"/>
  <c r="B208" i="16"/>
  <c r="I208" i="16"/>
  <c r="B209" i="16"/>
  <c r="I209" i="16"/>
  <c r="B210" i="16"/>
  <c r="I210" i="16"/>
  <c r="B211" i="16"/>
  <c r="I211" i="16"/>
  <c r="B212" i="16"/>
  <c r="I212" i="16"/>
  <c r="B213" i="16"/>
  <c r="I213" i="16"/>
  <c r="B214" i="16"/>
  <c r="I214" i="16"/>
  <c r="B215" i="16"/>
  <c r="I215" i="16"/>
  <c r="B216" i="16"/>
  <c r="I216" i="16"/>
  <c r="B217" i="16"/>
  <c r="I217" i="16"/>
  <c r="B218" i="16"/>
  <c r="I218" i="16"/>
  <c r="B219" i="16"/>
  <c r="I219" i="16"/>
  <c r="B220" i="16"/>
  <c r="I220" i="16"/>
  <c r="B221" i="16"/>
  <c r="I221" i="16"/>
  <c r="B222" i="16"/>
  <c r="I222" i="16"/>
  <c r="B223" i="16"/>
  <c r="I223" i="16"/>
  <c r="B224" i="16"/>
  <c r="I224" i="16"/>
  <c r="B225" i="16"/>
  <c r="I225" i="16"/>
  <c r="B226" i="16"/>
  <c r="I226" i="16"/>
  <c r="B227" i="16"/>
  <c r="I227" i="16"/>
  <c r="B228" i="16"/>
  <c r="I228" i="16"/>
  <c r="B229" i="16"/>
  <c r="I229" i="16"/>
  <c r="B230" i="16"/>
  <c r="I230" i="16"/>
  <c r="B231" i="16"/>
  <c r="I231" i="16"/>
  <c r="B232" i="16"/>
  <c r="I232" i="16"/>
  <c r="B233" i="16"/>
  <c r="I233" i="16"/>
  <c r="B234" i="16"/>
  <c r="I234" i="16"/>
  <c r="B235" i="16"/>
  <c r="I235" i="16"/>
  <c r="B236" i="16"/>
  <c r="I236" i="16"/>
  <c r="B237" i="16"/>
  <c r="I237" i="16"/>
  <c r="B238" i="16"/>
  <c r="I238" i="16"/>
  <c r="B239" i="16"/>
  <c r="I239" i="16"/>
  <c r="B240" i="16"/>
  <c r="I240" i="16"/>
  <c r="B241" i="16"/>
  <c r="I241" i="16"/>
  <c r="B242" i="16"/>
  <c r="I242" i="16"/>
  <c r="B243" i="16"/>
  <c r="I243" i="16"/>
  <c r="B244" i="16"/>
  <c r="I244" i="16"/>
  <c r="B245" i="16"/>
  <c r="I245" i="16"/>
  <c r="B246" i="16"/>
  <c r="I246" i="16"/>
  <c r="B247" i="16"/>
  <c r="I247" i="16"/>
  <c r="B248" i="16"/>
  <c r="I248" i="16"/>
  <c r="B249" i="16"/>
  <c r="I249" i="16"/>
  <c r="B250" i="16"/>
  <c r="I250" i="16"/>
  <c r="B251" i="16"/>
  <c r="I251" i="16"/>
  <c r="B252" i="16"/>
  <c r="I252" i="16"/>
  <c r="B253" i="16"/>
  <c r="I253" i="16"/>
  <c r="B254" i="16"/>
  <c r="I254" i="16"/>
  <c r="B255" i="16"/>
  <c r="I255" i="16"/>
  <c r="B256" i="16"/>
  <c r="I256" i="16"/>
  <c r="B257" i="16"/>
  <c r="I257" i="16"/>
  <c r="B258" i="16"/>
  <c r="I258" i="16"/>
  <c r="B259" i="16"/>
  <c r="I259" i="16"/>
  <c r="B260" i="16"/>
  <c r="I260" i="16"/>
  <c r="B261" i="16"/>
  <c r="I261" i="16"/>
  <c r="B262" i="16"/>
  <c r="I262" i="16"/>
</calcChain>
</file>

<file path=xl/comments1.xml><?xml version="1.0" encoding="utf-8"?>
<comments xmlns="http://schemas.openxmlformats.org/spreadsheetml/2006/main">
  <authors>
    <author>Nidhi Kumari</author>
  </authors>
  <commentList>
    <comment ref="A3" authorId="0">
      <text>
        <r>
          <rPr>
            <i/>
            <sz val="9"/>
            <color indexed="81"/>
            <rFont val="Arial"/>
            <family val="2"/>
          </rPr>
          <t>Domain name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>
      <text>
        <r>
          <rPr>
            <i/>
            <sz val="9"/>
            <color indexed="81"/>
            <rFont val="Arial"/>
            <family val="2"/>
          </rPr>
          <t>Global Rank is calculated based on the number of unique visitors and page views on the website, for over last three months.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>
      <text>
        <r>
          <rPr>
            <i/>
            <sz val="9"/>
            <color indexed="81"/>
            <rFont val="Arial"/>
            <family val="2"/>
          </rPr>
          <t>Number of sites (backlinks) linked to the website.</t>
        </r>
      </text>
    </comment>
    <comment ref="E3" authorId="0">
      <text>
        <r>
          <rPr>
            <i/>
            <sz val="9"/>
            <color indexed="81"/>
            <rFont val="Arial"/>
            <family val="2"/>
          </rPr>
          <t>Number of days since the domain was registered.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F3" authorId="0">
      <text>
        <r>
          <rPr>
            <i/>
            <sz val="9"/>
            <color indexed="81"/>
            <rFont val="Arial"/>
            <family val="2"/>
          </rPr>
          <t>Approximate number of pages indexed by google.com.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G3" authorId="0">
      <text>
        <r>
          <rPr>
            <i/>
            <sz val="9"/>
            <color indexed="81"/>
            <rFont val="Arial"/>
            <family val="2"/>
          </rPr>
          <t xml:space="preserve">Measure of importance of a webpage, based on number of quality backlinks, value ranges from 0-10. </t>
        </r>
      </text>
    </comment>
    <comment ref="H3" authorId="0">
      <text>
        <r>
          <rPr>
            <i/>
            <sz val="9"/>
            <color indexed="81"/>
            <rFont val="Arial"/>
            <family val="2"/>
          </rPr>
          <t>Total number of links on the website.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i/>
            <sz val="9"/>
            <color indexed="81"/>
            <rFont val="Arial"/>
            <family val="2"/>
          </rPr>
          <t>Page code size in bytes (cached).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i/>
            <sz val="9"/>
            <color indexed="81"/>
            <rFont val="Arial"/>
            <family val="2"/>
          </rPr>
          <t>Page text size in bytes (cached).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>
      <text>
        <r>
          <rPr>
            <i/>
            <sz val="9"/>
            <color indexed="81"/>
            <rFont val="Arial"/>
            <family val="2"/>
          </rPr>
          <t>Page text to code size ratio (cached).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i/>
            <sz val="9"/>
            <color indexed="81"/>
            <rFont val="Arial"/>
            <family val="2"/>
          </rPr>
          <t>Page size in bytes (cached).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" authorId="0">
      <text>
        <r>
          <rPr>
            <i/>
            <sz val="9"/>
            <color indexed="81"/>
            <rFont val="Arial"/>
            <family val="2"/>
          </rPr>
          <t>The number of milliseconds it takes for the website to load.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>
      <text>
        <r>
          <rPr>
            <i/>
            <sz val="9"/>
            <color indexed="81"/>
            <rFont val="Arial"/>
            <family val="2"/>
          </rPr>
          <t>Facebook likes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>
      <text>
        <r>
          <rPr>
            <i/>
            <sz val="9"/>
            <color indexed="81"/>
            <rFont val="Arial"/>
            <family val="2"/>
          </rPr>
          <t>Google Plus activities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>
      <text>
        <r>
          <rPr>
            <i/>
            <sz val="9"/>
            <color indexed="81"/>
            <rFont val="Arial"/>
            <family val="2"/>
          </rPr>
          <t xml:space="preserve">Date when the domain was created as specified in WhoIs.
</t>
        </r>
      </text>
    </comment>
    <comment ref="Q3" authorId="0">
      <text>
        <r>
          <rPr>
            <i/>
            <sz val="9"/>
            <color indexed="81"/>
            <rFont val="Arial"/>
            <family val="2"/>
          </rPr>
          <t>Date when the domain expires as specified in WhoIs.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" authorId="0">
      <text>
        <r>
          <rPr>
            <i/>
            <sz val="9"/>
            <color indexed="81"/>
            <rFont val="Arial"/>
            <family val="2"/>
          </rPr>
          <t>Date when the domain was updated as specified in WhoIs.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Nidhi Kumari</author>
  </authors>
  <commentList>
    <comment ref="A3" authorId="0">
      <text>
        <r>
          <rPr>
            <i/>
            <sz val="9"/>
            <color indexed="81"/>
            <rFont val="Arial"/>
            <family val="2"/>
          </rPr>
          <t>Keyphrases used in the website.</t>
        </r>
      </text>
    </comment>
    <comment ref="B3" authorId="0">
      <text>
        <r>
          <rPr>
            <i/>
            <sz val="9"/>
            <color indexed="81"/>
            <rFont val="Arial"/>
            <family val="2"/>
          </rPr>
          <t xml:space="preserve">Keyphrase suggestions from Google Keyword Planner.
</t>
        </r>
      </text>
    </comment>
    <comment ref="C3" authorId="0">
      <text>
        <r>
          <rPr>
            <i/>
            <sz val="9"/>
            <color indexed="81"/>
            <rFont val="Arial"/>
            <family val="2"/>
          </rPr>
          <t xml:space="preserve">Keyphrases that returned pages from the website.
</t>
        </r>
      </text>
    </comment>
  </commentList>
</comments>
</file>

<file path=xl/comments3.xml><?xml version="1.0" encoding="utf-8"?>
<comments xmlns="http://schemas.openxmlformats.org/spreadsheetml/2006/main">
  <authors>
    <author>Nidhi Kumari</author>
    <author>NZBNA</author>
  </authors>
  <commentList>
    <comment ref="K2" authorId="0">
      <text>
        <r>
          <rPr>
            <i/>
            <sz val="9"/>
            <color indexed="81"/>
            <rFont val="Arial"/>
            <family val="2"/>
          </rPr>
          <t>Total Search Volume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" authorId="0">
      <text>
        <r>
          <rPr>
            <i/>
            <sz val="9"/>
            <color indexed="81"/>
            <rFont val="Arial"/>
            <family val="2"/>
          </rPr>
          <t>Keyphrases used in the website.</t>
        </r>
      </text>
    </comment>
    <comment ref="B3" authorId="1">
      <text>
        <r>
          <rPr>
            <i/>
            <sz val="9"/>
            <color indexed="81"/>
            <rFont val="Arial"/>
            <family val="2"/>
          </rPr>
          <t>If google ranking &gt; 0, score 1, if not, score 0.</t>
        </r>
      </text>
    </comment>
    <comment ref="C3" authorId="0">
      <text>
        <r>
          <rPr>
            <i/>
            <sz val="9"/>
            <color indexed="81"/>
            <rFont val="Arial"/>
            <family val="2"/>
          </rPr>
          <t>Google rank of the webpage, using the keyphrase specified.</t>
        </r>
      </text>
    </comment>
    <comment ref="D3" authorId="0">
      <text>
        <r>
          <rPr>
            <i/>
            <sz val="9"/>
            <color indexed="81"/>
            <rFont val="Arial"/>
            <family val="2"/>
          </rPr>
          <t>Landing page of the website on google, using the keyphrase specified.</t>
        </r>
      </text>
    </comment>
    <comment ref="E3" authorId="0">
      <text>
        <r>
          <rPr>
            <i/>
            <sz val="9"/>
            <color indexed="81"/>
            <rFont val="Arial"/>
            <family val="2"/>
          </rPr>
          <t>Yahoo! rank of the webpage, using the keyphrase specified.</t>
        </r>
      </text>
    </comment>
    <comment ref="F3" authorId="0">
      <text>
        <r>
          <rPr>
            <i/>
            <sz val="9"/>
            <color indexed="81"/>
            <rFont val="Arial"/>
            <family val="2"/>
          </rPr>
          <t>Landing page of the website on yahoo!, using the keyphrase specified.</t>
        </r>
      </text>
    </comment>
    <comment ref="G3" authorId="0">
      <text>
        <r>
          <rPr>
            <i/>
            <sz val="9"/>
            <color indexed="81"/>
            <rFont val="Arial"/>
            <family val="2"/>
          </rPr>
          <t>Bing rank of the webpage, using the keyphrase specified.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>
      <text>
        <r>
          <rPr>
            <i/>
            <sz val="9"/>
            <color indexed="81"/>
            <rFont val="Arial"/>
            <family val="2"/>
          </rPr>
          <t xml:space="preserve">Landing page of the website on  bing!, using the keyphrase specified.
</t>
        </r>
      </text>
    </comment>
    <comment ref="I3" authorId="1">
      <text>
        <r>
          <rPr>
            <i/>
            <sz val="9"/>
            <color indexed="81"/>
            <rFont val="Arial"/>
            <family val="2"/>
          </rPr>
          <t>This is where we calculate how much of an opportunity there is to gain traffic from this keyword. Here is how we'll score the keywords:
 - 5 points for ranking 4 - 10
 - 4 for 11 - 15
 - 3 for 16 - 20
 - 2 for 21-30
 - 1 for beyond position 30. 
All other positions get 0 points - including those in positions 1 - 3, as there isn't a huge opportunity to improve on these terms.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i/>
            <sz val="9"/>
            <color indexed="81"/>
            <rFont val="Arial"/>
            <family val="2"/>
          </rPr>
          <t>Approximate number of results returned by a search on google.com.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1">
      <text>
        <r>
          <rPr>
            <i/>
            <sz val="9"/>
            <color indexed="81"/>
            <rFont val="Arial"/>
            <family val="2"/>
          </rPr>
          <t>Relative search volume for a keyword / keyphrase = keyword / keyphrase search volume / total volume of all keywords / keyphrase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i/>
            <sz val="9"/>
            <color indexed="81"/>
            <rFont val="Arial"/>
            <family val="2"/>
          </rPr>
          <t>Number of local monthly searches for the keyphrase on google.com.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" authorId="0">
      <text>
        <r>
          <rPr>
            <i/>
            <sz val="9"/>
            <color indexed="81"/>
            <rFont val="Arial"/>
            <family val="2"/>
          </rPr>
          <t xml:space="preserve">Total number of google search results in the specified month, using the mentioned keyphrase.
</t>
        </r>
      </text>
    </comment>
    <comment ref="N3" authorId="0">
      <text>
        <r>
          <rPr>
            <i/>
            <sz val="9"/>
            <color indexed="81"/>
            <rFont val="Arial"/>
            <family val="2"/>
          </rPr>
          <t>Represents how competitive the keyphrase is. '-' means enough data is not available.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Nidhi Kumari</author>
  </authors>
  <commentList>
    <comment ref="C3" authorId="0">
      <text>
        <r>
          <rPr>
            <i/>
            <sz val="9"/>
            <color indexed="81"/>
            <rFont val="Arial"/>
            <family val="2"/>
          </rPr>
          <t>Page number and associated rank before starting the campaign.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>
      <text>
        <r>
          <rPr>
            <i/>
            <sz val="9"/>
            <color indexed="81"/>
            <rFont val="Arial"/>
            <family val="2"/>
          </rPr>
          <t>Page number and associated rank at the end of first month of starting the campaign.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i/>
            <sz val="9"/>
            <color indexed="81"/>
            <rFont val="Arial"/>
            <family val="2"/>
          </rPr>
          <t xml:space="preserve">Page number and associated rank at the end of second month of starting the campaign.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i/>
            <sz val="9"/>
            <color indexed="81"/>
            <rFont val="Arial"/>
            <family val="2"/>
          </rPr>
          <t xml:space="preserve">Page number and associated rank at the end of third month of starting the campaign.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Nidhi Kumari</author>
  </authors>
  <commentList>
    <comment ref="B3" authorId="0">
      <text>
        <r>
          <rPr>
            <i/>
            <sz val="9"/>
            <color indexed="81"/>
            <rFont val="Arial"/>
            <family val="2"/>
          </rPr>
          <t xml:space="preserve">Users that have had atleast one session, includes both new and returning users.
</t>
        </r>
      </text>
    </comment>
    <comment ref="C3" authorId="0">
      <text>
        <r>
          <rPr>
            <i/>
            <sz val="9"/>
            <color indexed="81"/>
            <rFont val="Arial"/>
            <family val="2"/>
          </rPr>
          <t>Total number of sessions within the date range. Session is the time period a user is actively engaged with the website.</t>
        </r>
      </text>
    </comment>
    <comment ref="D3" authorId="0">
      <text>
        <r>
          <rPr>
            <i/>
            <sz val="9"/>
            <color indexed="81"/>
            <rFont val="Arial"/>
            <family val="2"/>
          </rPr>
          <t>Total number of pages viewed, includes repeated views.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>
      <text>
        <r>
          <rPr>
            <i/>
            <sz val="9"/>
            <color indexed="81"/>
            <rFont val="Arial"/>
            <family val="2"/>
          </rPr>
          <t>Average number of pages viewed during a session. Repeated views of single page are counted.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>
      <text>
        <r>
          <rPr>
            <i/>
            <sz val="9"/>
            <color indexed="81"/>
            <rFont val="Arial"/>
            <family val="2"/>
          </rPr>
          <t>Average time duration a user stayed on the website.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i/>
            <sz val="9"/>
            <color indexed="81"/>
            <rFont val="Arial"/>
            <family val="2"/>
          </rPr>
          <t>Total number of new visitors on the website within the date range.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>
      <text>
        <r>
          <rPr>
            <i/>
            <sz val="9"/>
            <color indexed="81"/>
            <rFont val="Arial"/>
            <family val="2"/>
          </rPr>
          <t>Estimate percentage of first time visits.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i/>
            <sz val="9"/>
            <color indexed="81"/>
            <rFont val="Arial"/>
            <family val="2"/>
          </rPr>
          <t>Percentage of visits in which the person left the site from the entrance page, without interacting with other pages.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<sst xmlns="http://schemas.openxmlformats.org/spreadsheetml/2006/main" count="638" uniqueCount="149">
  <si>
    <t>Domain</t>
  </si>
  <si>
    <t>Google Pages Indexed</t>
  </si>
  <si>
    <t>G+ Count</t>
  </si>
  <si>
    <t>Search Volume</t>
  </si>
  <si>
    <t>Relative Search Volume</t>
  </si>
  <si>
    <t>Local Monthly Searches</t>
  </si>
  <si>
    <t>Global Monthly Searches</t>
  </si>
  <si>
    <t>Competition</t>
  </si>
  <si>
    <t>Page</t>
  </si>
  <si>
    <t>Rank</t>
  </si>
  <si>
    <t>Google</t>
  </si>
  <si>
    <t>Bing</t>
  </si>
  <si>
    <t>Date Range</t>
  </si>
  <si>
    <t>Unique Visitors</t>
  </si>
  <si>
    <t>Bounce Rate</t>
  </si>
  <si>
    <t>Pageviews</t>
  </si>
  <si>
    <t>Search Engine</t>
  </si>
  <si>
    <t>Baseline</t>
  </si>
  <si>
    <t>Date</t>
  </si>
  <si>
    <t>Facebook Likes</t>
  </si>
  <si>
    <t>Google Keyword Planner</t>
  </si>
  <si>
    <t>Alexa Backlinks</t>
  </si>
  <si>
    <t>Domain Age</t>
  </si>
  <si>
    <t>Page Code Size</t>
  </si>
  <si>
    <t>Page Size</t>
  </si>
  <si>
    <t>Page Text Size</t>
  </si>
  <si>
    <t>SEO Metrics</t>
  </si>
  <si>
    <t>Currently Ranking</t>
  </si>
  <si>
    <t>Google Rank</t>
  </si>
  <si>
    <t>Google URL</t>
  </si>
  <si>
    <t>Yahoo! Rank</t>
  </si>
  <si>
    <t>Yahoo! URL</t>
  </si>
  <si>
    <t>Bing Rank</t>
  </si>
  <si>
    <t>Bing URL</t>
  </si>
  <si>
    <t>Opportunity based on ranking</t>
  </si>
  <si>
    <t>Alexa Global Rank</t>
  </si>
  <si>
    <t>Google Page Rank</t>
  </si>
  <si>
    <t>Load Time</t>
  </si>
  <si>
    <t>WhoIs Created</t>
  </si>
  <si>
    <t>WhoIs Expires</t>
  </si>
  <si>
    <t>Sessions</t>
  </si>
  <si>
    <t>Avg. Session Duration</t>
  </si>
  <si>
    <t>% New Sessions</t>
  </si>
  <si>
    <t>11/01/2014 - 11/30/2014</t>
  </si>
  <si>
    <t>Page Text / Code</t>
  </si>
  <si>
    <t>Pages / Session</t>
  </si>
  <si>
    <t>Total:</t>
  </si>
  <si>
    <t>SEO Audit : A Look on Technical Infrastructure of the Website</t>
  </si>
  <si>
    <t>Keyword / Keyphrase Analysis - Keyword / Keyphrase Ranking, Search Volumes and other Associated Data</t>
  </si>
  <si>
    <t>Keywords / Keyphrases</t>
  </si>
  <si>
    <t>Yahoo</t>
  </si>
  <si>
    <t>Keyword / Keyphrase Research</t>
  </si>
  <si>
    <t>http://solutionsweightloss.net/</t>
  </si>
  <si>
    <t>WhoIs Updated</t>
  </si>
  <si>
    <t>-</t>
  </si>
  <si>
    <r>
      <t xml:space="preserve">2 </t>
    </r>
    <r>
      <rPr>
        <sz val="11"/>
        <rFont val="Arial"/>
        <family val="2"/>
      </rPr>
      <t>Followers</t>
    </r>
    <r>
      <rPr>
        <i/>
        <sz val="11"/>
        <rFont val="Arial"/>
        <family val="2"/>
      </rPr>
      <t xml:space="preserve">, 5676 </t>
    </r>
    <r>
      <rPr>
        <sz val="11"/>
        <rFont val="Arial"/>
        <family val="2"/>
      </rPr>
      <t>Views</t>
    </r>
  </si>
  <si>
    <t xml:space="preserve">Solutions Weight Loss </t>
  </si>
  <si>
    <t>Weight Loss Solution</t>
  </si>
  <si>
    <t xml:space="preserve">Orlando HCG Diet </t>
  </si>
  <si>
    <t>HCG Diet Orlando</t>
  </si>
  <si>
    <t>solutions weight loss</t>
  </si>
  <si>
    <t>weight loss plan</t>
  </si>
  <si>
    <t>fast weight loss</t>
  </si>
  <si>
    <t>best weight loss program</t>
  </si>
  <si>
    <t>natural weight loss</t>
  </si>
  <si>
    <t>weight loss shots</t>
  </si>
  <si>
    <t>hcg shots for weight loss</t>
  </si>
  <si>
    <t>weight management</t>
  </si>
  <si>
    <t>weight loss help</t>
  </si>
  <si>
    <t>medical weight loss programs</t>
  </si>
  <si>
    <t>healthy weight loss per week</t>
  </si>
  <si>
    <t>fast weight loss pills</t>
  </si>
  <si>
    <t>quick ways to lose weight</t>
  </si>
  <si>
    <t>safe weight loss</t>
  </si>
  <si>
    <t>hcg diet</t>
  </si>
  <si>
    <t>detox diets</t>
  </si>
  <si>
    <t>High</t>
  </si>
  <si>
    <t>Low</t>
  </si>
  <si>
    <r>
      <t xml:space="preserve">2 </t>
    </r>
    <r>
      <rPr>
        <sz val="11"/>
        <rFont val="Arial"/>
        <family val="2"/>
      </rPr>
      <t>Followers</t>
    </r>
    <r>
      <rPr>
        <i/>
        <sz val="11"/>
        <rFont val="Arial"/>
        <family val="2"/>
      </rPr>
      <t xml:space="preserve">, 6437 </t>
    </r>
    <r>
      <rPr>
        <sz val="11"/>
        <rFont val="Arial"/>
        <family val="2"/>
      </rPr>
      <t>Views</t>
    </r>
  </si>
  <si>
    <t>12/01/2014 - 12/30/2014</t>
  </si>
  <si>
    <t>Medium</t>
  </si>
  <si>
    <t>Latisse Orlando</t>
  </si>
  <si>
    <t>Botox Orlando</t>
  </si>
  <si>
    <t>12/31/2014 - 01/30/2015</t>
  </si>
  <si>
    <t>Users</t>
  </si>
  <si>
    <t># Links on Website</t>
  </si>
  <si>
    <r>
      <t xml:space="preserve">2 </t>
    </r>
    <r>
      <rPr>
        <sz val="11"/>
        <rFont val="Arial"/>
        <family val="2"/>
      </rPr>
      <t>Followers</t>
    </r>
    <r>
      <rPr>
        <i/>
        <sz val="11"/>
        <rFont val="Arial"/>
        <family val="2"/>
      </rPr>
      <t xml:space="preserve">, 7592 </t>
    </r>
    <r>
      <rPr>
        <sz val="11"/>
        <rFont val="Arial"/>
        <family val="2"/>
      </rPr>
      <t>Views</t>
    </r>
  </si>
  <si>
    <t>Month 1 (December, 2014)</t>
  </si>
  <si>
    <t>Month 2 (January, 2015)</t>
  </si>
  <si>
    <t>Juvederm Orlando</t>
  </si>
  <si>
    <t>Top Queries</t>
  </si>
  <si>
    <t>Rank Tracker - Track Search Engine Rankings for the Keywords / Keyphrases</t>
  </si>
  <si>
    <t>solutions weight loss program</t>
  </si>
  <si>
    <t>Month 3 (February, 2015)</t>
  </si>
  <si>
    <t>Solutions Weight Loss Center</t>
  </si>
  <si>
    <t>1/31/2015 - 2/27/2015</t>
  </si>
  <si>
    <t>Solutions Weight Loss</t>
  </si>
  <si>
    <r>
      <t xml:space="preserve">4 </t>
    </r>
    <r>
      <rPr>
        <sz val="11"/>
        <rFont val="Arial"/>
        <family val="2"/>
      </rPr>
      <t>Followers</t>
    </r>
    <r>
      <rPr>
        <i/>
        <sz val="11"/>
        <rFont val="Arial"/>
        <family val="2"/>
      </rPr>
      <t xml:space="preserve">, 8879 </t>
    </r>
    <r>
      <rPr>
        <sz val="11"/>
        <rFont val="Arial"/>
        <family val="2"/>
      </rPr>
      <t>Views</t>
    </r>
  </si>
  <si>
    <t>Weight loss</t>
  </si>
  <si>
    <t>Lose weight fast</t>
  </si>
  <si>
    <t>Orlando HCG diet</t>
  </si>
  <si>
    <t>HCG diet orlando</t>
  </si>
  <si>
    <t>Latisse orlando</t>
  </si>
  <si>
    <t>Solution weight loss</t>
  </si>
  <si>
    <t>Weight loss solution</t>
  </si>
  <si>
    <t>Juvederm orlando</t>
  </si>
  <si>
    <t>Botox orlando</t>
  </si>
  <si>
    <t>Central florida HCG</t>
  </si>
  <si>
    <t>Solutions weight loss center</t>
  </si>
  <si>
    <t>Month 4 (March, 2015)</t>
  </si>
  <si>
    <t>Weight Loss</t>
  </si>
  <si>
    <t>Lose Weight Fast</t>
  </si>
  <si>
    <t>Solution Weight Loss</t>
  </si>
  <si>
    <t>Central Florida HCG</t>
  </si>
  <si>
    <t>http://solutionsweightloss.net/latisse/</t>
  </si>
  <si>
    <t>http://solutionsweightloss.net/the-hcg-diet/</t>
  </si>
  <si>
    <t>http://solutionsweightloss.net/juvederm-2/</t>
  </si>
  <si>
    <t>http://solutionsweightloss.net/botox-orlando-cosmetics/</t>
  </si>
  <si>
    <t>solutions for weight loss</t>
  </si>
  <si>
    <t>weight loss orlando fl</t>
  </si>
  <si>
    <t>.</t>
  </si>
  <si>
    <r>
      <t xml:space="preserve">5 </t>
    </r>
    <r>
      <rPr>
        <sz val="11"/>
        <rFont val="Arial"/>
        <family val="2"/>
      </rPr>
      <t>Followers</t>
    </r>
    <r>
      <rPr>
        <i/>
        <sz val="11"/>
        <rFont val="Arial"/>
        <family val="2"/>
      </rPr>
      <t xml:space="preserve">, 9940 </t>
    </r>
    <r>
      <rPr>
        <sz val="11"/>
        <rFont val="Arial"/>
        <family val="2"/>
      </rPr>
      <t>Views</t>
    </r>
  </si>
  <si>
    <t>2/28/2015 - 3/31/2015</t>
  </si>
  <si>
    <t>6 Followers, 11325 Views</t>
  </si>
  <si>
    <t>hcg diet in orlando</t>
  </si>
  <si>
    <t>hcg weight loss winterpark</t>
  </si>
  <si>
    <t>juvederm injections ocoee</t>
  </si>
  <si>
    <t>latisse for eyelashes in lake mary, fl</t>
  </si>
  <si>
    <t>lose weight in one week orlando fl</t>
  </si>
  <si>
    <t>weight lose</t>
  </si>
  <si>
    <t>weight loss phentermine</t>
  </si>
  <si>
    <t>weight management solutions</t>
  </si>
  <si>
    <t>Weight loss doctor orlando</t>
  </si>
  <si>
    <t>Medical weight loss orlando</t>
  </si>
  <si>
    <t>Transformations weight loss</t>
  </si>
  <si>
    <t>Weight loss solutions</t>
  </si>
  <si>
    <t>HCG diet plan orlando</t>
  </si>
  <si>
    <t>HCG orlando</t>
  </si>
  <si>
    <t>Lose weight orlando</t>
  </si>
  <si>
    <t>HCG diet plan</t>
  </si>
  <si>
    <t>Weight Loss Doctor Orlando</t>
  </si>
  <si>
    <t>Medical Weight Loss Orlando</t>
  </si>
  <si>
    <t>Transformations Weight Loss</t>
  </si>
  <si>
    <t>HCG Diet Plan Orlando</t>
  </si>
  <si>
    <t>HCG Orlando</t>
  </si>
  <si>
    <t>Lose Weight Orlando</t>
  </si>
  <si>
    <t>HCG Diet Plan</t>
  </si>
  <si>
    <t>Month 5 (April, 2015)</t>
  </si>
  <si>
    <t>4/01/2015 - 4/30/2015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</si>
</sst>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d\-mmm\-yyyy"/>
    <numFmt numFmtId="166" formatCode="h:mm:ss;@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i/>
      <sz val="11"/>
      <color theme="0" tint="-0.499984740745262"/>
      <name val="Arial"/>
      <family val="2"/>
    </font>
    <font>
      <sz val="12"/>
      <color theme="1"/>
      <name val="Arial"/>
      <family val="2"/>
    </font>
    <font>
      <i/>
      <sz val="12"/>
      <color theme="0"/>
      <name val="Arial"/>
      <family val="2"/>
    </font>
    <font>
      <sz val="14"/>
      <color theme="1"/>
      <name val="Arial"/>
      <family val="2"/>
    </font>
    <font>
      <sz val="12"/>
      <color rgb="FF211E1B"/>
      <name val="Arial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9"/>
      <color indexed="81"/>
      <name val="Arial"/>
      <family val="2"/>
    </font>
    <font>
      <i/>
      <sz val="9"/>
      <color indexed="8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i/>
      <sz val="12"/>
      <name val="Arial"/>
      <family val="2"/>
    </font>
    <font>
      <i/>
      <sz val="12"/>
      <color theme="1"/>
      <name val="Arial"/>
      <family val="2"/>
    </font>
    <font>
      <sz val="12"/>
      <name val="Arial"/>
      <family val="2"/>
    </font>
    <font>
      <sz val="12"/>
      <name val="Calibri"/>
      <family val="1"/>
      <scheme val="minor"/>
    </font>
    <font>
      <b/>
      <sz val="11"/>
      <color theme="1"/>
      <name val="Arial"/>
      <family val="2"/>
    </font>
    <font>
      <b/>
      <i/>
      <sz val="14"/>
      <color theme="1"/>
      <name val="Arial"/>
      <family val="2"/>
    </font>
    <font>
      <sz val="14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170AC"/>
        <bgColor indexed="64"/>
      </patternFill>
    </fill>
  </fills>
  <borders count="39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98474074526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9847407452621"/>
      </right>
      <top/>
      <bottom style="thin">
        <color theme="0" tint="-0.34998626667073579"/>
      </bottom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9847407452621"/>
      </right>
      <top style="thin">
        <color theme="0" tint="-0.34998626667073579"/>
      </top>
      <bottom/>
      <diagonal/>
    </border>
  </borders>
  <cellStyleXfs count="13">
    <xf numFmtId="0" fontId="0" fillId="0" borderId="0"/>
    <xf numFmtId="0" fontId="1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27" fillId="0" borderId="0"/>
  </cellStyleXfs>
  <cellXfs count="171">
    <xf numFmtId="0" fontId="0" fillId="0" borderId="0" xfId="0"/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0" fillId="2" borderId="1" xfId="8" applyFont="1" applyFill="1" applyBorder="1" applyAlignment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6" fillId="0" borderId="1" xfId="8" applyFont="1" applyBorder="1">
      <alignment vertical="center"/>
    </xf>
    <xf numFmtId="0" fontId="16" fillId="0" borderId="1" xfId="8" applyFont="1" applyBorder="1" applyAlignment="1">
      <alignment horizontal="center" vertical="center"/>
    </xf>
    <xf numFmtId="10" fontId="16" fillId="0" borderId="1" xfId="8" applyNumberFormat="1" applyFont="1" applyBorder="1" applyAlignment="1">
      <alignment horizontal="center" vertical="center"/>
    </xf>
    <xf numFmtId="3" fontId="16" fillId="0" borderId="1" xfId="8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vertical="top"/>
    </xf>
    <xf numFmtId="0" fontId="12" fillId="3" borderId="6" xfId="0" applyFont="1" applyFill="1" applyBorder="1" applyAlignment="1">
      <alignment vertical="top"/>
    </xf>
    <xf numFmtId="0" fontId="18" fillId="4" borderId="2" xfId="8" applyNumberFormat="1" applyFont="1" applyFill="1" applyBorder="1" applyAlignment="1">
      <alignment horizontal="center" vertical="center" wrapText="1"/>
    </xf>
    <xf numFmtId="3" fontId="18" fillId="4" borderId="2" xfId="8" applyNumberFormat="1" applyFont="1" applyFill="1" applyBorder="1" applyAlignment="1">
      <alignment horizontal="center" vertical="center" wrapText="1"/>
    </xf>
    <xf numFmtId="4" fontId="18" fillId="4" borderId="2" xfId="8" applyNumberFormat="1" applyFont="1" applyFill="1" applyBorder="1" applyAlignment="1">
      <alignment horizontal="center" vertical="center" wrapText="1"/>
    </xf>
    <xf numFmtId="164" fontId="18" fillId="4" borderId="2" xfId="8" applyNumberFormat="1" applyFont="1" applyFill="1" applyBorder="1" applyAlignment="1">
      <alignment horizontal="center" vertical="center" wrapText="1"/>
    </xf>
    <xf numFmtId="0" fontId="19" fillId="4" borderId="1" xfId="8" applyFont="1" applyFill="1" applyBorder="1">
      <alignment vertical="center"/>
    </xf>
    <xf numFmtId="0" fontId="8" fillId="3" borderId="0" xfId="0" applyNumberFormat="1" applyFont="1" applyFill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1" fillId="0" borderId="2" xfId="0" applyFont="1" applyBorder="1" applyAlignment="1" applyProtection="1">
      <alignment vertical="center"/>
      <protection locked="0"/>
    </xf>
    <xf numFmtId="0" fontId="18" fillId="4" borderId="2" xfId="1" applyFont="1" applyFill="1" applyBorder="1" applyAlignment="1" applyProtection="1">
      <alignment horizontal="center" vertical="center"/>
      <protection locked="0"/>
    </xf>
    <xf numFmtId="0" fontId="13" fillId="0" borderId="14" xfId="0" applyFont="1" applyBorder="1" applyAlignment="1" applyProtection="1">
      <alignment vertical="center"/>
      <protection locked="0"/>
    </xf>
    <xf numFmtId="0" fontId="12" fillId="3" borderId="12" xfId="0" applyFont="1" applyFill="1" applyBorder="1" applyAlignment="1" applyProtection="1">
      <alignment vertical="top"/>
      <protection locked="0"/>
    </xf>
    <xf numFmtId="0" fontId="12" fillId="3" borderId="13" xfId="0" applyFont="1" applyFill="1" applyBorder="1" applyAlignment="1" applyProtection="1">
      <alignment vertical="top"/>
      <protection locked="0"/>
    </xf>
    <xf numFmtId="0" fontId="11" fillId="0" borderId="10" xfId="0" applyFont="1" applyBorder="1" applyAlignment="1" applyProtection="1">
      <alignment vertical="center"/>
      <protection locked="0"/>
    </xf>
    <xf numFmtId="3" fontId="18" fillId="4" borderId="1" xfId="0" applyNumberFormat="1" applyFont="1" applyFill="1" applyBorder="1" applyAlignment="1" applyProtection="1">
      <alignment horizontal="center" vertical="center"/>
      <protection locked="0"/>
    </xf>
    <xf numFmtId="10" fontId="18" fillId="4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11" xfId="0" applyNumberFormat="1" applyFont="1" applyFill="1" applyBorder="1" applyAlignment="1" applyProtection="1">
      <alignment vertical="center"/>
    </xf>
    <xf numFmtId="0" fontId="12" fillId="3" borderId="7" xfId="0" applyFont="1" applyFill="1" applyBorder="1" applyAlignment="1" applyProtection="1">
      <alignment vertical="top"/>
    </xf>
    <xf numFmtId="0" fontId="12" fillId="3" borderId="6" xfId="0" applyFont="1" applyFill="1" applyBorder="1" applyAlignment="1" applyProtection="1">
      <alignment vertical="top"/>
    </xf>
    <xf numFmtId="0" fontId="18" fillId="4" borderId="1" xfId="9" applyFont="1" applyFill="1" applyBorder="1" applyAlignment="1" applyProtection="1">
      <alignment horizontal="center" vertical="center"/>
    </xf>
    <xf numFmtId="0" fontId="17" fillId="2" borderId="9" xfId="0" applyFont="1" applyFill="1" applyBorder="1" applyAlignment="1" applyProtection="1">
      <alignment horizontal="left" vertical="center"/>
      <protection locked="0"/>
    </xf>
    <xf numFmtId="0" fontId="17" fillId="3" borderId="12" xfId="0" applyNumberFormat="1" applyFont="1" applyFill="1" applyBorder="1" applyAlignment="1" applyProtection="1">
      <alignment vertical="center"/>
      <protection locked="0"/>
    </xf>
    <xf numFmtId="0" fontId="14" fillId="4" borderId="2" xfId="0" applyFont="1" applyFill="1" applyBorder="1" applyAlignment="1" applyProtection="1">
      <alignment horizontal="center" vertical="center"/>
      <protection locked="0"/>
    </xf>
    <xf numFmtId="0" fontId="8" fillId="3" borderId="11" xfId="0" applyNumberFormat="1" applyFont="1" applyFill="1" applyBorder="1" applyAlignment="1" applyProtection="1">
      <alignment vertical="center"/>
      <protection locked="0"/>
    </xf>
    <xf numFmtId="0" fontId="10" fillId="0" borderId="17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8" fillId="3" borderId="11" xfId="0" applyNumberFormat="1" applyFont="1" applyFill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16" fillId="0" borderId="17" xfId="8" applyFont="1" applyBorder="1">
      <alignment vertical="center"/>
    </xf>
    <xf numFmtId="0" fontId="16" fillId="0" borderId="17" xfId="8" applyFont="1" applyBorder="1" applyAlignment="1">
      <alignment horizontal="center" vertical="center"/>
    </xf>
    <xf numFmtId="3" fontId="16" fillId="0" borderId="17" xfId="8" applyNumberFormat="1" applyFont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1" fillId="0" borderId="2" xfId="0" applyFont="1" applyBorder="1" applyAlignment="1" applyProtection="1">
      <alignment vertical="center"/>
    </xf>
    <xf numFmtId="0" fontId="13" fillId="0" borderId="18" xfId="0" applyFont="1" applyBorder="1" applyAlignment="1" applyProtection="1">
      <alignment vertical="center"/>
    </xf>
    <xf numFmtId="0" fontId="13" fillId="0" borderId="17" xfId="0" applyFont="1" applyBorder="1" applyAlignment="1" applyProtection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7" fillId="0" borderId="1" xfId="0" applyFont="1" applyBorder="1" applyAlignment="1" applyProtection="1">
      <alignment vertical="center"/>
      <protection locked="0"/>
    </xf>
    <xf numFmtId="0" fontId="17" fillId="2" borderId="15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1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6" fillId="2" borderId="1" xfId="8" applyFont="1" applyFill="1" applyBorder="1" applyAlignment="1"/>
    <xf numFmtId="0" fontId="16" fillId="2" borderId="17" xfId="8" applyFont="1" applyFill="1" applyBorder="1">
      <alignment vertical="center"/>
    </xf>
    <xf numFmtId="0" fontId="16" fillId="2" borderId="1" xfId="8" applyFont="1" applyFill="1" applyBorder="1">
      <alignment vertical="center"/>
    </xf>
    <xf numFmtId="0" fontId="15" fillId="0" borderId="1" xfId="8" applyFont="1" applyBorder="1" applyAlignment="1">
      <alignment horizontal="center" vertical="center"/>
    </xf>
    <xf numFmtId="0" fontId="15" fillId="0" borderId="17" xfId="8" applyFont="1" applyBorder="1" applyAlignment="1">
      <alignment horizontal="center" vertical="center"/>
    </xf>
    <xf numFmtId="0" fontId="23" fillId="3" borderId="11" xfId="0" applyNumberFormat="1" applyFont="1" applyFill="1" applyBorder="1" applyAlignment="1">
      <alignment vertical="center"/>
    </xf>
    <xf numFmtId="0" fontId="24" fillId="3" borderId="7" xfId="0" applyFont="1" applyFill="1" applyBorder="1" applyAlignment="1">
      <alignment vertical="top"/>
    </xf>
    <xf numFmtId="0" fontId="24" fillId="3" borderId="21" xfId="0" applyFont="1" applyFill="1" applyBorder="1" applyAlignment="1">
      <alignment horizontal="left" vertical="top"/>
    </xf>
    <xf numFmtId="0" fontId="23" fillId="3" borderId="0" xfId="0" applyNumberFormat="1" applyFont="1" applyFill="1" applyBorder="1" applyAlignment="1">
      <alignment vertical="center"/>
    </xf>
    <xf numFmtId="0" fontId="24" fillId="3" borderId="22" xfId="0" applyFont="1" applyFill="1" applyBorder="1" applyAlignment="1">
      <alignment horizontal="right" vertical="top"/>
    </xf>
    <xf numFmtId="0" fontId="26" fillId="3" borderId="7" xfId="0" applyFont="1" applyFill="1" applyBorder="1" applyAlignment="1">
      <alignment vertical="top"/>
    </xf>
    <xf numFmtId="3" fontId="17" fillId="0" borderId="1" xfId="8" applyNumberFormat="1" applyFont="1" applyBorder="1" applyAlignment="1">
      <alignment horizontal="center" vertical="center"/>
    </xf>
    <xf numFmtId="3" fontId="17" fillId="0" borderId="17" xfId="8" applyNumberFormat="1" applyFont="1" applyBorder="1" applyAlignment="1">
      <alignment horizontal="center" vertical="center"/>
    </xf>
    <xf numFmtId="165" fontId="16" fillId="0" borderId="0" xfId="0" applyNumberFormat="1" applyFont="1" applyFill="1" applyBorder="1" applyAlignment="1" applyProtection="1">
      <alignment horizontal="center" vertical="center"/>
      <protection locked="0"/>
    </xf>
    <xf numFmtId="3" fontId="16" fillId="0" borderId="0" xfId="1" applyNumberFormat="1" applyFont="1" applyBorder="1" applyAlignment="1" applyProtection="1">
      <alignment horizontal="center" vertical="center" wrapText="1"/>
      <protection locked="0"/>
    </xf>
    <xf numFmtId="0" fontId="16" fillId="0" borderId="0" xfId="1" applyFont="1" applyBorder="1" applyAlignment="1" applyProtection="1">
      <alignment horizontal="center" vertical="center" wrapText="1"/>
    </xf>
    <xf numFmtId="0" fontId="16" fillId="0" borderId="0" xfId="1" applyFont="1" applyBorder="1" applyAlignment="1" applyProtection="1">
      <alignment horizontal="center" vertical="center" wrapText="1"/>
      <protection locked="0"/>
    </xf>
    <xf numFmtId="0" fontId="18" fillId="4" borderId="1" xfId="0" applyFont="1" applyFill="1" applyBorder="1" applyAlignment="1" applyProtection="1">
      <alignment vertical="center"/>
      <protection locked="0"/>
    </xf>
    <xf numFmtId="0" fontId="19" fillId="4" borderId="1" xfId="0" applyFont="1" applyFill="1" applyBorder="1" applyAlignment="1" applyProtection="1">
      <alignment vertical="center"/>
      <protection locked="0"/>
    </xf>
    <xf numFmtId="0" fontId="16" fillId="0" borderId="24" xfId="0" applyFont="1" applyBorder="1" applyAlignment="1">
      <alignment horizontal="center" vertical="center"/>
    </xf>
    <xf numFmtId="3" fontId="16" fillId="0" borderId="5" xfId="0" applyNumberFormat="1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5" fontId="16" fillId="0" borderId="0" xfId="1" applyNumberFormat="1" applyFont="1" applyBorder="1" applyAlignment="1" applyProtection="1">
      <alignment horizontal="center" vertical="center" wrapText="1"/>
    </xf>
    <xf numFmtId="14" fontId="16" fillId="0" borderId="1" xfId="0" applyNumberFormat="1" applyFont="1" applyBorder="1" applyAlignment="1" applyProtection="1">
      <alignment horizontal="center" vertical="center"/>
    </xf>
    <xf numFmtId="0" fontId="16" fillId="0" borderId="0" xfId="1" applyNumberFormat="1" applyFont="1" applyBorder="1" applyAlignment="1" applyProtection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8" applyFont="1" applyBorder="1" applyAlignment="1">
      <alignment horizontal="center" vertical="center"/>
    </xf>
    <xf numFmtId="0" fontId="17" fillId="0" borderId="0" xfId="8" applyFont="1" applyBorder="1" applyAlignment="1">
      <alignment horizontal="center" vertical="center"/>
    </xf>
    <xf numFmtId="3" fontId="9" fillId="0" borderId="1" xfId="8" applyNumberFormat="1" applyFont="1" applyBorder="1" applyAlignment="1">
      <alignment horizontal="center" vertical="center"/>
    </xf>
    <xf numFmtId="10" fontId="15" fillId="0" borderId="1" xfId="0" applyNumberFormat="1" applyFont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0" fontId="29" fillId="3" borderId="11" xfId="0" applyNumberFormat="1" applyFont="1" applyFill="1" applyBorder="1" applyAlignment="1">
      <alignment vertical="center"/>
    </xf>
    <xf numFmtId="0" fontId="25" fillId="3" borderId="7" xfId="0" applyFont="1" applyFill="1" applyBorder="1" applyAlignment="1">
      <alignment vertical="top"/>
    </xf>
    <xf numFmtId="3" fontId="15" fillId="0" borderId="1" xfId="8" applyNumberFormat="1" applyFont="1" applyBorder="1" applyAlignment="1">
      <alignment horizontal="center" vertical="center"/>
    </xf>
    <xf numFmtId="3" fontId="15" fillId="0" borderId="17" xfId="8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22" fillId="3" borderId="12" xfId="0" applyNumberFormat="1" applyFont="1" applyFill="1" applyBorder="1" applyAlignment="1" applyProtection="1">
      <alignment horizontal="center" vertical="center"/>
      <protection locked="0"/>
    </xf>
    <xf numFmtId="0" fontId="8" fillId="3" borderId="7" xfId="0" applyNumberFormat="1" applyFont="1" applyFill="1" applyBorder="1" applyAlignment="1" applyProtection="1">
      <alignment horizontal="center" vertical="center"/>
      <protection locked="0"/>
    </xf>
    <xf numFmtId="0" fontId="22" fillId="3" borderId="7" xfId="0" applyNumberFormat="1" applyFont="1" applyFill="1" applyBorder="1" applyAlignment="1" applyProtection="1">
      <alignment horizontal="center" vertical="center"/>
      <protection locked="0"/>
    </xf>
    <xf numFmtId="0" fontId="22" fillId="3" borderId="5" xfId="0" applyNumberFormat="1" applyFont="1" applyFill="1" applyBorder="1" applyAlignment="1">
      <alignment horizontal="center" vertical="center"/>
    </xf>
    <xf numFmtId="0" fontId="8" fillId="3" borderId="7" xfId="0" applyNumberFormat="1" applyFont="1" applyFill="1" applyBorder="1" applyAlignment="1">
      <alignment horizontal="center" vertical="center"/>
    </xf>
    <xf numFmtId="0" fontId="18" fillId="4" borderId="4" xfId="0" applyFont="1" applyFill="1" applyBorder="1" applyAlignment="1" applyProtection="1">
      <alignment horizontal="center" vertical="center"/>
      <protection locked="0"/>
    </xf>
    <xf numFmtId="0" fontId="18" fillId="4" borderId="3" xfId="0" applyFont="1" applyFill="1" applyBorder="1" applyAlignment="1" applyProtection="1">
      <alignment horizontal="center" vertical="center"/>
      <protection locked="0"/>
    </xf>
    <xf numFmtId="0" fontId="8" fillId="3" borderId="11" xfId="0" applyNumberFormat="1" applyFont="1" applyFill="1" applyBorder="1" applyAlignment="1" applyProtection="1">
      <alignment horizontal="center" vertical="center"/>
    </xf>
    <xf numFmtId="0" fontId="22" fillId="3" borderId="12" xfId="0" applyNumberFormat="1" applyFont="1" applyFill="1" applyBorder="1" applyAlignment="1" applyProtection="1">
      <alignment horizontal="center" vertical="center"/>
    </xf>
    <xf numFmtId="0" fontId="18" fillId="4" borderId="8" xfId="0" applyFont="1" applyFill="1" applyBorder="1" applyAlignment="1" applyProtection="1">
      <alignment horizontal="center" vertical="center"/>
      <protection locked="0"/>
    </xf>
    <xf numFmtId="0" fontId="18" fillId="4" borderId="2" xfId="0" applyFont="1" applyFill="1" applyBorder="1" applyAlignment="1" applyProtection="1">
      <alignment horizontal="center" vertical="center"/>
      <protection locked="0"/>
    </xf>
    <xf numFmtId="0" fontId="17" fillId="2" borderId="38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0" fontId="17" fillId="2" borderId="36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center" vertical="center"/>
    </xf>
    <xf numFmtId="0" fontId="22" fillId="3" borderId="7" xfId="0" applyNumberFormat="1" applyFont="1" applyFill="1" applyBorder="1" applyAlignment="1" applyProtection="1">
      <alignment horizontal="center" vertical="center"/>
    </xf>
    <xf numFmtId="0" fontId="23" fillId="3" borderId="11" xfId="0" applyNumberFormat="1" applyFont="1" applyFill="1" applyBorder="1" applyAlignment="1" applyProtection="1">
      <alignment horizontal="center" vertical="center"/>
      <protection locked="0"/>
    </xf>
    <xf numFmtId="0" fontId="23" fillId="3" borderId="0" xfId="0" applyNumberFormat="1" applyFont="1" applyFill="1" applyBorder="1" applyAlignment="1" applyProtection="1">
      <alignment vertical="center"/>
      <protection locked="0"/>
    </xf>
    <xf numFmtId="0" fontId="30" fillId="0" borderId="14" xfId="0" applyFont="1" applyBorder="1" applyAlignment="1" applyProtection="1">
      <alignment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24" fillId="3" borderId="12" xfId="0" applyFont="1" applyFill="1" applyBorder="1" applyAlignment="1" applyProtection="1">
      <alignment vertical="top"/>
      <protection locked="0"/>
    </xf>
    <xf numFmtId="0" fontId="24" fillId="3" borderId="13" xfId="0" applyFont="1" applyFill="1" applyBorder="1" applyAlignment="1" applyProtection="1">
      <alignment vertical="top"/>
      <protection locked="0"/>
    </xf>
    <xf numFmtId="0" fontId="26" fillId="0" borderId="10" xfId="0" applyFont="1" applyBorder="1" applyAlignment="1" applyProtection="1">
      <alignment vertical="center"/>
      <protection locked="0"/>
    </xf>
    <xf numFmtId="10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3" fontId="16" fillId="0" borderId="1" xfId="0" applyNumberFormat="1" applyFont="1" applyBorder="1" applyAlignment="1">
      <alignment horizontal="center" vertical="center"/>
    </xf>
    <xf numFmtId="0" fontId="16" fillId="2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 applyProtection="1">
      <alignment horizontal="center" vertical="center"/>
      <protection locked="0"/>
    </xf>
    <xf numFmtId="0" fontId="16" fillId="2" borderId="17" xfId="0" applyFont="1" applyFill="1" applyBorder="1" applyAlignment="1">
      <alignment vertical="center"/>
    </xf>
    <xf numFmtId="0" fontId="16" fillId="0" borderId="17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7" xfId="0" applyFont="1" applyBorder="1" applyAlignment="1">
      <alignment vertical="center"/>
    </xf>
    <xf numFmtId="0" fontId="31" fillId="4" borderId="1" xfId="0" applyFont="1" applyFill="1" applyBorder="1" applyAlignment="1" applyProtection="1">
      <alignment horizontal="center" vertical="center"/>
    </xf>
    <xf numFmtId="0" fontId="23" fillId="3" borderId="11" xfId="0" applyNumberFormat="1" applyFont="1" applyFill="1" applyBorder="1" applyAlignment="1" applyProtection="1">
      <alignment horizontal="center" vertical="center"/>
    </xf>
    <xf numFmtId="0" fontId="23" fillId="3" borderId="0" xfId="0" applyNumberFormat="1" applyFont="1" applyFill="1" applyBorder="1" applyAlignment="1" applyProtection="1">
      <alignment vertical="center"/>
    </xf>
    <xf numFmtId="0" fontId="23" fillId="3" borderId="11" xfId="0" applyNumberFormat="1" applyFont="1" applyFill="1" applyBorder="1" applyAlignment="1" applyProtection="1">
      <alignment vertical="center"/>
    </xf>
    <xf numFmtId="0" fontId="30" fillId="0" borderId="3" xfId="0" applyFont="1" applyBorder="1" applyAlignment="1" applyProtection="1">
      <alignment vertical="center"/>
    </xf>
    <xf numFmtId="0" fontId="30" fillId="0" borderId="1" xfId="0" applyFont="1" applyBorder="1" applyAlignment="1" applyProtection="1">
      <alignment vertical="center"/>
    </xf>
    <xf numFmtId="0" fontId="24" fillId="3" borderId="7" xfId="0" applyFont="1" applyFill="1" applyBorder="1" applyAlignment="1" applyProtection="1">
      <alignment horizontal="center" vertical="top"/>
    </xf>
    <xf numFmtId="0" fontId="24" fillId="3" borderId="12" xfId="0" applyFont="1" applyFill="1" applyBorder="1" applyAlignment="1" applyProtection="1">
      <alignment vertical="top"/>
    </xf>
    <xf numFmtId="0" fontId="24" fillId="3" borderId="6" xfId="0" applyFont="1" applyFill="1" applyBorder="1" applyAlignment="1" applyProtection="1">
      <alignment vertical="top"/>
    </xf>
    <xf numFmtId="0" fontId="26" fillId="0" borderId="1" xfId="0" applyFont="1" applyBorder="1" applyAlignment="1" applyProtection="1">
      <alignment vertical="center"/>
    </xf>
    <xf numFmtId="0" fontId="16" fillId="0" borderId="3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vertical="center"/>
    </xf>
    <xf numFmtId="3" fontId="16" fillId="0" borderId="3" xfId="0" applyNumberFormat="1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34" xfId="0" applyFont="1" applyBorder="1" applyAlignment="1">
      <alignment vertical="center"/>
    </xf>
    <xf numFmtId="0" fontId="16" fillId="0" borderId="3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3" fontId="16" fillId="0" borderId="23" xfId="0" applyNumberFormat="1" applyFont="1" applyBorder="1" applyAlignment="1">
      <alignment horizontal="center" vertical="center"/>
    </xf>
    <xf numFmtId="0" fontId="23" fillId="3" borderId="0" xfId="0" applyNumberFormat="1" applyFont="1" applyFill="1" applyBorder="1" applyAlignment="1" applyProtection="1">
      <alignment horizontal="center" vertical="center"/>
    </xf>
    <xf numFmtId="0" fontId="24" fillId="3" borderId="12" xfId="0" applyFont="1" applyFill="1" applyBorder="1" applyAlignment="1" applyProtection="1">
      <alignment horizontal="center" vertical="top"/>
    </xf>
  </cellXfs>
  <cellStyles count="13">
    <cellStyle name="Hyperlink 2" xfId="4"/>
    <cellStyle name="Hyperlink 3" xfId="6"/>
    <cellStyle name="Hyperlink 3 2" xfId="10"/>
    <cellStyle name="Normal" xfId="0" builtinId="0"/>
    <cellStyle name="Normal 2" xfId="1"/>
    <cellStyle name="Normal 3" xfId="2"/>
    <cellStyle name="Normal 4" xfId="3"/>
    <cellStyle name="Normal 4 2" xfId="9"/>
    <cellStyle name="Normal 5" xfId="8"/>
    <cellStyle name="Normal 6" xfId="12"/>
    <cellStyle name="Percent 2" xfId="5"/>
    <cellStyle name="Percent 2 2" xfId="11"/>
    <cellStyle name="Percent 3" xfId="7"/>
  </cellStyles>
  <dxfs count="0"/>
  <tableStyles count="0" defaultTableStyle="TableStyleMedium2" defaultPivotStyle="PivotStyleLight16"/>
  <colors>
    <mruColors>
      <color rgb="FF3170AC"/>
      <color rgb="FF211E1B"/>
      <color rgb="FFB92025"/>
      <color rgb="FF289AC6"/>
      <color rgb="FF93D7E7"/>
      <color rgb="FF28082E"/>
      <color rgb="FFAB8422"/>
      <color rgb="FFC3D940"/>
      <color rgb="FFDEEA96"/>
      <color rgb="FFEFDD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0</xdr:col>
      <xdr:colOff>2457450</xdr:colOff>
      <xdr:row>0</xdr:row>
      <xdr:rowOff>619125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0</xdr:col>
      <xdr:colOff>2457450</xdr:colOff>
      <xdr:row>0</xdr:row>
      <xdr:rowOff>619125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432707</xdr:colOff>
      <xdr:row>0</xdr:row>
      <xdr:rowOff>619125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0</xdr:col>
      <xdr:colOff>2457450</xdr:colOff>
      <xdr:row>0</xdr:row>
      <xdr:rowOff>619125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561975</xdr:colOff>
      <xdr:row>0</xdr:row>
      <xdr:rowOff>619125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olutionsweightloss.net/" TargetMode="External"/><Relationship Id="rId1" Type="http://schemas.openxmlformats.org/officeDocument/2006/relationships/hyperlink" Target="http://solutionsweightloss.net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solutionsweightloss.net/latisse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3"/>
  <sheetViews>
    <sheetView tabSelected="1" zoomScale="85" zoomScaleNormal="85" workbookViewId="0">
      <pane ySplit="3" topLeftCell="A4" activePane="bottomLeft" state="frozen"/>
      <selection pane="bottomLeft" activeCell="G62" sqref="G62"/>
    </sheetView>
  </sheetViews>
  <sheetFormatPr defaultColWidth="27.7109375" defaultRowHeight="24" customHeight="1" x14ac:dyDescent="0.25"/>
  <cols>
    <col min="1" max="1" width="37.7109375" style="142" customWidth="1"/>
    <col min="2" max="2" width="19" style="143" customWidth="1"/>
    <col min="3" max="3" width="22.7109375" style="92" customWidth="1"/>
    <col min="4" max="4" width="23" style="92" customWidth="1"/>
    <col min="5" max="5" width="19.7109375" style="92" customWidth="1"/>
    <col min="6" max="6" width="25" style="92" customWidth="1"/>
    <col min="7" max="7" width="24" style="92" customWidth="1"/>
    <col min="8" max="8" width="24.7109375" style="92" customWidth="1"/>
    <col min="9" max="9" width="21.28515625" style="92" customWidth="1"/>
    <col min="10" max="10" width="21" style="92" customWidth="1"/>
    <col min="11" max="11" width="26.28515625" style="92" customWidth="1"/>
    <col min="12" max="12" width="22.140625" style="92" customWidth="1"/>
    <col min="13" max="13" width="20.7109375" style="92" customWidth="1"/>
    <col min="14" max="14" width="23.5703125" style="92" customWidth="1"/>
    <col min="15" max="15" width="25.42578125" style="92" customWidth="1"/>
    <col min="16" max="16" width="22.28515625" style="92" customWidth="1"/>
    <col min="17" max="17" width="21.28515625" style="92" customWidth="1"/>
    <col min="18" max="18" width="22.42578125" style="140" customWidth="1"/>
    <col min="19" max="16384" width="27.7109375" style="140"/>
  </cols>
  <sheetData>
    <row r="1" spans="1:18" s="135" customFormat="1" ht="54.75" customHeight="1" x14ac:dyDescent="0.25">
      <c r="A1" s="132"/>
      <c r="B1" s="132"/>
      <c r="C1" s="132"/>
      <c r="D1" s="132"/>
      <c r="E1" s="132"/>
      <c r="F1" s="132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4"/>
    </row>
    <row r="2" spans="1:18" s="138" customFormat="1" ht="24" customHeight="1" x14ac:dyDescent="0.25">
      <c r="A2" s="116" t="s">
        <v>47</v>
      </c>
      <c r="B2" s="116"/>
      <c r="C2" s="116"/>
      <c r="D2" s="116"/>
      <c r="E2" s="116"/>
      <c r="F2" s="116"/>
      <c r="G2" s="136"/>
      <c r="H2" s="136"/>
      <c r="I2" s="136"/>
      <c r="J2" s="136"/>
      <c r="K2" s="136"/>
      <c r="L2" s="136"/>
      <c r="M2" s="136"/>
      <c r="N2" s="35"/>
      <c r="O2" s="136"/>
      <c r="P2" s="137"/>
      <c r="Q2" s="136"/>
    </row>
    <row r="3" spans="1:18" s="149" customFormat="1" ht="36" customHeight="1" x14ac:dyDescent="0.25">
      <c r="A3" s="33" t="s">
        <v>0</v>
      </c>
      <c r="B3" s="33" t="s">
        <v>18</v>
      </c>
      <c r="C3" s="33" t="s">
        <v>35</v>
      </c>
      <c r="D3" s="33" t="s">
        <v>21</v>
      </c>
      <c r="E3" s="33" t="s">
        <v>22</v>
      </c>
      <c r="F3" s="33" t="s">
        <v>1</v>
      </c>
      <c r="G3" s="33" t="s">
        <v>36</v>
      </c>
      <c r="H3" s="33" t="s">
        <v>85</v>
      </c>
      <c r="I3" s="33" t="s">
        <v>23</v>
      </c>
      <c r="J3" s="33" t="s">
        <v>25</v>
      </c>
      <c r="K3" s="33" t="s">
        <v>44</v>
      </c>
      <c r="L3" s="33" t="s">
        <v>24</v>
      </c>
      <c r="M3" s="33" t="s">
        <v>37</v>
      </c>
      <c r="N3" s="33" t="s">
        <v>19</v>
      </c>
      <c r="O3" s="33" t="s">
        <v>2</v>
      </c>
      <c r="P3" s="33" t="s">
        <v>38</v>
      </c>
      <c r="Q3" s="33" t="s">
        <v>39</v>
      </c>
      <c r="R3" s="33" t="s">
        <v>53</v>
      </c>
    </row>
    <row r="4" spans="1:18" s="51" customFormat="1" ht="24" customHeight="1" x14ac:dyDescent="0.25">
      <c r="A4" s="34" t="s">
        <v>52</v>
      </c>
      <c r="B4" s="74">
        <v>41988</v>
      </c>
      <c r="C4" s="75">
        <v>9962377</v>
      </c>
      <c r="D4" s="76">
        <f>_xll.AlexaLinkCount("http://solutionsweightloss.net")</f>
        <v>4</v>
      </c>
      <c r="E4" s="91">
        <v>363</v>
      </c>
      <c r="F4" s="76">
        <f>_xll.GoogleIndexCount("http://solutionsweightloss.net")</f>
        <v>46</v>
      </c>
      <c r="G4" s="77">
        <v>0</v>
      </c>
      <c r="H4" s="76">
        <f>_xll.LinkCount("http://solutionsweightloss.net")</f>
        <v>64</v>
      </c>
      <c r="I4" s="76">
        <f>_xll.PageCodeSize("http://solutionsweightloss.net")</f>
        <v>33881</v>
      </c>
      <c r="J4" s="76">
        <f>_xll.PageTextSize("http://solutionsweightloss.net")</f>
        <v>2061</v>
      </c>
      <c r="K4" s="139">
        <f>_xll.PageCodeToTextRatio("http://solutionsweightloss.net")</f>
        <v>6.0830553997815888E-2</v>
      </c>
      <c r="L4" s="76">
        <f>_xll.PageSize("http://solutionsweightloss.net")</f>
        <v>35942</v>
      </c>
      <c r="M4" s="76">
        <v>6480</v>
      </c>
      <c r="N4" s="77">
        <v>163</v>
      </c>
      <c r="O4" s="77" t="s">
        <v>55</v>
      </c>
      <c r="P4" s="89" t="str">
        <f>_xll.WhoIsDomainCreated("http://solutionsweightloss.net")</f>
        <v>2013-12-17</v>
      </c>
      <c r="Q4" s="89" t="str">
        <f>_xll.WhoIsDomainExpires("http://solutionsweightloss.net")</f>
        <v>2023-12-17</v>
      </c>
      <c r="R4" s="90" t="str">
        <f>_xll.WhoIsDomainUpdated("http://solutionsweightloss.net")</f>
        <v>2014-09-18</v>
      </c>
    </row>
    <row r="5" spans="1:18" ht="24" customHeight="1" x14ac:dyDescent="0.25">
      <c r="A5" s="34" t="s">
        <v>52</v>
      </c>
      <c r="B5" s="74">
        <v>42003</v>
      </c>
      <c r="C5" s="75">
        <v>7942228</v>
      </c>
      <c r="D5" s="92">
        <f>_xll.AlexaLinkCount("http://solutionsweightloss.net")</f>
        <v>4</v>
      </c>
      <c r="E5" s="92">
        <v>378</v>
      </c>
      <c r="F5" s="92">
        <f>_xll.GoogleIndexCount("http://solutionsweightloss.net")</f>
        <v>46</v>
      </c>
      <c r="G5" s="92">
        <v>0</v>
      </c>
      <c r="H5" s="92">
        <f>_xll.LinkCount("http://solutionsweightloss.net")</f>
        <v>64</v>
      </c>
      <c r="I5" s="92">
        <f>_xll.PageCodeSize("http://solutionsweightloss.net")</f>
        <v>33881</v>
      </c>
      <c r="J5" s="92">
        <f>_xll.PageTextSize("http://solutionsweightloss.net")</f>
        <v>2061</v>
      </c>
      <c r="K5" s="139">
        <f>_xll.PageCodeToTextRatio("http://solutionsweightloss.net")</f>
        <v>6.0830553997815888E-2</v>
      </c>
      <c r="L5" s="92">
        <f>_xll.PageSize("http://solutionsweightloss.net")</f>
        <v>35942</v>
      </c>
      <c r="M5" s="92">
        <v>6370</v>
      </c>
      <c r="N5" s="92">
        <v>164</v>
      </c>
      <c r="O5" s="77" t="s">
        <v>78</v>
      </c>
      <c r="P5" s="92" t="str">
        <f>_xll.WhoIsDomainCreated("http://solutionsweightloss.net")</f>
        <v>2013-12-17</v>
      </c>
      <c r="Q5" s="92" t="str">
        <f>_xll.WhoIsDomainExpires("http://solutionsweightloss.net")</f>
        <v>2023-12-17</v>
      </c>
      <c r="R5" s="92" t="str">
        <f>_xll.WhoIsDomainUpdated("http://solutionsweightloss.net")</f>
        <v>2014-09-18</v>
      </c>
    </row>
    <row r="6" spans="1:18" ht="24" customHeight="1" x14ac:dyDescent="0.25">
      <c r="A6" s="34" t="s">
        <v>52</v>
      </c>
      <c r="B6" s="74">
        <v>42034</v>
      </c>
      <c r="C6" s="75">
        <v>6283326</v>
      </c>
      <c r="D6" s="92">
        <v>4</v>
      </c>
      <c r="E6" s="92">
        <v>409</v>
      </c>
      <c r="F6" s="92">
        <f>_xll.GoogleIndexCount("http://solutionsweightloss.net")</f>
        <v>46</v>
      </c>
      <c r="G6" s="92">
        <v>0</v>
      </c>
      <c r="H6" s="92">
        <f>_xll.LinkCount("http://solutionsweightloss.net")</f>
        <v>64</v>
      </c>
      <c r="I6" s="92">
        <f>_xll.PageCodeSize("http://solutionsweightloss.net/")</f>
        <v>33881</v>
      </c>
      <c r="J6" s="92">
        <f>_xll.PageTextSize("http://solutionsweightloss.net")</f>
        <v>2061</v>
      </c>
      <c r="K6" s="139">
        <f>_xll.PageCodeToTextRatio("http://solutionsweightloss.net")</f>
        <v>6.0830553997815888E-2</v>
      </c>
      <c r="L6" s="92">
        <f>_xll.PageSize("http://solutionsweightloss.net")</f>
        <v>35942</v>
      </c>
      <c r="M6" s="92">
        <v>9200</v>
      </c>
      <c r="N6" s="92">
        <v>174</v>
      </c>
      <c r="O6" s="77" t="s">
        <v>86</v>
      </c>
      <c r="P6" s="92" t="str">
        <f>_xll.WhoIsDomainCreated("http://solutionsweightloss.net")</f>
        <v>2013-12-17</v>
      </c>
      <c r="Q6" s="92" t="str">
        <f>_xll.WhoIsDomainExpires("http://solutionsweightloss.net")</f>
        <v>2023-12-17</v>
      </c>
      <c r="R6" s="92" t="str">
        <f>_xll.WhoIsDomainUpdated("http://solutionsweightloss.net")</f>
        <v>2014-09-18</v>
      </c>
    </row>
    <row r="7" spans="1:18" ht="24" customHeight="1" x14ac:dyDescent="0.25">
      <c r="A7" s="34" t="s">
        <v>52</v>
      </c>
      <c r="B7" s="74">
        <v>42062</v>
      </c>
      <c r="C7" s="75">
        <v>7157404</v>
      </c>
      <c r="D7" s="92">
        <v>4</v>
      </c>
      <c r="E7" s="92">
        <v>437</v>
      </c>
      <c r="F7" s="92">
        <f>_xll.GoogleIndexCount("http://solutionsweightloss.net")</f>
        <v>46</v>
      </c>
      <c r="G7" s="92">
        <v>0</v>
      </c>
      <c r="H7" s="92">
        <f>_xll.LinkCount("http://solutionsweightloss.net")</f>
        <v>64</v>
      </c>
      <c r="I7" s="92">
        <f>_xll.PageCodeSize("http://www.solutionsweightloss.net")</f>
        <v>33881</v>
      </c>
      <c r="J7" s="92">
        <f>_xll.PageTextSize("http://solutionsweightloss.net")</f>
        <v>2061</v>
      </c>
      <c r="K7" s="139">
        <f>_xll.PageCodeToTextRatio("http://solutionsweightloss.net")</f>
        <v>6.0830553997815888E-2</v>
      </c>
      <c r="L7" s="92">
        <f>_xll.PageSize("http://solutionsweightloss.net")</f>
        <v>35942</v>
      </c>
      <c r="M7" s="92">
        <v>2820</v>
      </c>
      <c r="N7" s="92">
        <v>184</v>
      </c>
      <c r="O7" s="77" t="s">
        <v>97</v>
      </c>
      <c r="P7" s="92" t="str">
        <f>_xll.WhoIsDomainCreated("http://solutionsweightloss.net")</f>
        <v>2013-12-17</v>
      </c>
      <c r="Q7" s="92" t="str">
        <f>_xll.WhoIsDomainExpires("http://solutionsweightloss.net")</f>
        <v>2023-12-17</v>
      </c>
      <c r="R7" s="92" t="str">
        <f>_xll.WhoIsDomainUpdated("http://solutionsweightloss.net")</f>
        <v>2014-09-18</v>
      </c>
    </row>
    <row r="8" spans="1:18" ht="24" customHeight="1" x14ac:dyDescent="0.25">
      <c r="A8" s="34" t="s">
        <v>52</v>
      </c>
      <c r="B8" s="74">
        <v>42094</v>
      </c>
      <c r="C8" s="75">
        <v>12154935</v>
      </c>
      <c r="D8" s="92">
        <v>4</v>
      </c>
      <c r="E8" s="92">
        <v>469</v>
      </c>
      <c r="F8" s="92">
        <f>_xll.GoogleIndexCount("http://solutionsweightloss.net")</f>
        <v>47</v>
      </c>
      <c r="G8" s="92">
        <v>0</v>
      </c>
      <c r="H8" s="92">
        <f>_xll.LinkCount("http://solutionsweightloss.net")</f>
        <v>64</v>
      </c>
      <c r="I8" s="92">
        <f>_xll.PageCodeSize("http://solutionsweightloss.net")</f>
        <v>33881</v>
      </c>
      <c r="J8" s="92">
        <f>_xll.PageTextSize("http://solutionsweightloss.net")</f>
        <v>2061</v>
      </c>
      <c r="K8" s="139">
        <f>_xll.PageCodeToTextRatio("http://solutionsweightloss.net")</f>
        <v>6.0830553997815888E-2</v>
      </c>
      <c r="L8" s="92">
        <f>_xll.PageSize("http://solutionsweightloss.net")</f>
        <v>35942</v>
      </c>
      <c r="M8" s="92">
        <v>2210</v>
      </c>
      <c r="N8" s="92">
        <v>184</v>
      </c>
      <c r="O8" s="77" t="s">
        <v>121</v>
      </c>
      <c r="P8" s="92" t="str">
        <f>_xll.WhoIsDomainCreated("http://solutionsweightloss.net")</f>
        <v>2013-12-17</v>
      </c>
      <c r="Q8" s="92" t="str">
        <f>_xll.WhoIsDomainExpires("http://solutionsweightloss.net")</f>
        <v>2023-12-17</v>
      </c>
      <c r="R8" s="92" t="str">
        <f>_xll.WhoIsDomainUpdated("http://solutionsweightloss.net")</f>
        <v>2014-09-18</v>
      </c>
    </row>
    <row r="9" spans="1:18" ht="24" customHeight="1" x14ac:dyDescent="0.25">
      <c r="A9" s="34" t="s">
        <v>52</v>
      </c>
      <c r="B9" s="74">
        <v>42124</v>
      </c>
      <c r="C9" s="141">
        <v>17520096</v>
      </c>
      <c r="D9" s="92">
        <v>4</v>
      </c>
      <c r="E9" s="92">
        <v>499</v>
      </c>
      <c r="F9" s="92">
        <f>_xll.GoogleIndexCount("http://solutionsweightloss.net")</f>
        <v>46</v>
      </c>
      <c r="G9" s="92">
        <v>0</v>
      </c>
      <c r="H9" s="92">
        <v>67</v>
      </c>
      <c r="I9" s="92">
        <f>_xll.PageCodeSize("http://solutionsweightloss.net")</f>
        <v>33881</v>
      </c>
      <c r="J9" s="92">
        <f>_xll.PageTextSize("http://solutionsweightloss.net")</f>
        <v>2061</v>
      </c>
      <c r="K9" s="139">
        <f>_xll.PageCodeToTextRatio("http://solutionsweightloss.net")</f>
        <v>6.0830553997815888E-2</v>
      </c>
      <c r="L9" s="92">
        <f>_xll.PageSize("http://solutionsweightloss.net")</f>
        <v>35942</v>
      </c>
      <c r="M9" s="92">
        <v>2540</v>
      </c>
      <c r="N9" s="92">
        <v>182</v>
      </c>
      <c r="O9" s="92" t="s">
        <v>123</v>
      </c>
      <c r="P9" s="92" t="str">
        <f>_xll.WhoIsDomainCreated("http://solutionsweightloss.net")</f>
        <v>2013-12-17</v>
      </c>
      <c r="Q9" s="92" t="str">
        <f>_xll.WhoIsDomainExpires("http://solutionsweightloss.net")</f>
        <v>2023-12-17</v>
      </c>
      <c r="R9" s="92" t="str">
        <f>_xll.WhoIsDomainUpdated("http://solutionsweightloss.net")</f>
        <v>2014-09-18</v>
      </c>
    </row>
    <row r="20" spans="3:3" ht="24" customHeight="1" x14ac:dyDescent="0.25">
      <c r="C20" s="144"/>
    </row>
    <row r="93" spans="3:3" ht="24" customHeight="1" x14ac:dyDescent="0.25">
      <c r="C93" s="144"/>
    </row>
    <row r="109" spans="1:17" s="148" customFormat="1" ht="24" customHeight="1" x14ac:dyDescent="0.25">
      <c r="A109" s="145"/>
      <c r="B109" s="146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</row>
    <row r="123" spans="1:1" ht="24" customHeight="1" x14ac:dyDescent="0.25">
      <c r="A123" s="142" t="s">
        <v>120</v>
      </c>
    </row>
  </sheetData>
  <mergeCells count="2">
    <mergeCell ref="A1:F1"/>
    <mergeCell ref="A2:F2"/>
  </mergeCells>
  <hyperlinks>
    <hyperlink ref="A8" r:id="rId1"/>
    <hyperlink ref="A9" r:id="rId2"/>
  </hyperlinks>
  <pageMargins left="0.7" right="0.7" top="0.75" bottom="0.75" header="0.3" footer="0.3"/>
  <pageSetup orientation="portrait" horizontalDpi="1200" verticalDpi="1200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0"/>
  <sheetViews>
    <sheetView zoomScale="85" zoomScaleNormal="85" workbookViewId="0">
      <pane ySplit="3" topLeftCell="A4" activePane="bottomLeft" state="frozen"/>
      <selection pane="bottomLeft" activeCell="A40" sqref="A40"/>
    </sheetView>
  </sheetViews>
  <sheetFormatPr defaultColWidth="56.42578125" defaultRowHeight="24" customHeight="1" x14ac:dyDescent="0.25"/>
  <cols>
    <col min="1" max="1" width="37.140625" style="56" customWidth="1"/>
    <col min="2" max="2" width="41.5703125" style="59" bestFit="1" customWidth="1"/>
    <col min="3" max="3" width="40.42578125" style="59" customWidth="1"/>
    <col min="4" max="4" width="36.5703125" style="1" customWidth="1"/>
    <col min="5" max="16384" width="56.42578125" style="1"/>
  </cols>
  <sheetData>
    <row r="1" spans="1:22" s="21" customFormat="1" ht="54.75" customHeight="1" x14ac:dyDescent="0.25">
      <c r="A1" s="117"/>
      <c r="B1" s="117"/>
      <c r="C1" s="117"/>
      <c r="D1" s="3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4"/>
    </row>
    <row r="2" spans="1:22" s="22" customFormat="1" ht="24.75" customHeight="1" x14ac:dyDescent="0.25">
      <c r="A2" s="118" t="s">
        <v>51</v>
      </c>
      <c r="B2" s="118"/>
      <c r="C2" s="118"/>
      <c r="D2" s="118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7"/>
    </row>
    <row r="3" spans="1:22" s="36" customFormat="1" ht="36" customHeight="1" x14ac:dyDescent="0.25">
      <c r="A3" s="23" t="s">
        <v>49</v>
      </c>
      <c r="B3" s="23" t="s">
        <v>20</v>
      </c>
      <c r="C3" s="23" t="s">
        <v>90</v>
      </c>
    </row>
    <row r="4" spans="1:22" s="38" customFormat="1" ht="24" customHeight="1" x14ac:dyDescent="0.25">
      <c r="A4" s="53" t="s">
        <v>96</v>
      </c>
      <c r="B4" s="57" t="s">
        <v>61</v>
      </c>
      <c r="C4" s="59" t="s">
        <v>124</v>
      </c>
    </row>
    <row r="5" spans="1:22" s="50" customFormat="1" ht="24" customHeight="1" x14ac:dyDescent="0.25">
      <c r="A5" s="53" t="s">
        <v>103</v>
      </c>
      <c r="B5" s="58" t="s">
        <v>62</v>
      </c>
      <c r="C5" s="59" t="s">
        <v>125</v>
      </c>
    </row>
    <row r="6" spans="1:22" s="50" customFormat="1" ht="24" customHeight="1" x14ac:dyDescent="0.25">
      <c r="A6" s="53" t="s">
        <v>108</v>
      </c>
      <c r="B6" s="58" t="s">
        <v>63</v>
      </c>
      <c r="C6" s="57" t="s">
        <v>126</v>
      </c>
    </row>
    <row r="7" spans="1:22" s="50" customFormat="1" ht="24" customHeight="1" x14ac:dyDescent="0.25">
      <c r="A7" s="53" t="s">
        <v>135</v>
      </c>
      <c r="B7" s="58" t="s">
        <v>64</v>
      </c>
      <c r="C7" s="59" t="s">
        <v>127</v>
      </c>
    </row>
    <row r="8" spans="1:22" ht="24" customHeight="1" x14ac:dyDescent="0.25">
      <c r="A8" s="53" t="s">
        <v>102</v>
      </c>
      <c r="B8" s="59" t="s">
        <v>65</v>
      </c>
      <c r="C8" s="59" t="s">
        <v>128</v>
      </c>
    </row>
    <row r="9" spans="1:22" ht="24" customHeight="1" x14ac:dyDescent="0.25">
      <c r="A9" s="53" t="s">
        <v>100</v>
      </c>
      <c r="B9" s="59" t="s">
        <v>66</v>
      </c>
      <c r="C9" s="57" t="s">
        <v>129</v>
      </c>
    </row>
    <row r="10" spans="1:22" ht="24" customHeight="1" x14ac:dyDescent="0.25">
      <c r="A10" s="53" t="s">
        <v>101</v>
      </c>
      <c r="B10" s="59" t="s">
        <v>67</v>
      </c>
      <c r="C10" s="58" t="s">
        <v>60</v>
      </c>
    </row>
    <row r="11" spans="1:22" ht="24" customHeight="1" x14ac:dyDescent="0.25">
      <c r="A11" s="53" t="s">
        <v>105</v>
      </c>
      <c r="B11" s="59" t="s">
        <v>68</v>
      </c>
      <c r="C11" s="59" t="s">
        <v>130</v>
      </c>
    </row>
    <row r="12" spans="1:22" ht="24" customHeight="1" x14ac:dyDescent="0.25">
      <c r="A12" s="115" t="s">
        <v>107</v>
      </c>
      <c r="B12" s="59" t="s">
        <v>69</v>
      </c>
      <c r="C12" s="59" t="s">
        <v>131</v>
      </c>
    </row>
    <row r="13" spans="1:22" ht="24" customHeight="1" x14ac:dyDescent="0.25">
      <c r="A13" s="115" t="s">
        <v>106</v>
      </c>
      <c r="B13" s="59" t="s">
        <v>70</v>
      </c>
      <c r="C13" s="59" t="s">
        <v>92</v>
      </c>
    </row>
    <row r="14" spans="1:22" ht="24" customHeight="1" x14ac:dyDescent="0.25">
      <c r="A14" s="53" t="s">
        <v>98</v>
      </c>
      <c r="B14" s="59" t="s">
        <v>71</v>
      </c>
      <c r="C14" s="59" t="s">
        <v>118</v>
      </c>
    </row>
    <row r="15" spans="1:22" ht="24" customHeight="1" x14ac:dyDescent="0.25">
      <c r="A15" s="53" t="s">
        <v>99</v>
      </c>
      <c r="B15" s="59" t="s">
        <v>72</v>
      </c>
      <c r="C15" s="59" t="s">
        <v>119</v>
      </c>
    </row>
    <row r="16" spans="1:22" ht="24" customHeight="1" x14ac:dyDescent="0.25">
      <c r="A16" s="53" t="s">
        <v>132</v>
      </c>
      <c r="B16" s="59" t="s">
        <v>73</v>
      </c>
    </row>
    <row r="17" spans="1:3" s="38" customFormat="1" ht="24" customHeight="1" x14ac:dyDescent="0.25">
      <c r="A17" s="53" t="s">
        <v>133</v>
      </c>
      <c r="B17" s="57" t="s">
        <v>74</v>
      </c>
      <c r="C17" s="59"/>
    </row>
    <row r="18" spans="1:3" s="49" customFormat="1" ht="24" customHeight="1" x14ac:dyDescent="0.25">
      <c r="A18" s="53" t="s">
        <v>134</v>
      </c>
      <c r="B18" s="60" t="s">
        <v>75</v>
      </c>
      <c r="C18" s="57"/>
    </row>
    <row r="19" spans="1:3" ht="24" customHeight="1" x14ac:dyDescent="0.25">
      <c r="A19" s="53" t="s">
        <v>136</v>
      </c>
    </row>
    <row r="20" spans="1:3" ht="24" customHeight="1" x14ac:dyDescent="0.25">
      <c r="A20" s="53" t="s">
        <v>137</v>
      </c>
    </row>
    <row r="21" spans="1:3" ht="24" customHeight="1" x14ac:dyDescent="0.25">
      <c r="A21" s="53" t="s">
        <v>138</v>
      </c>
    </row>
    <row r="22" spans="1:3" ht="24" customHeight="1" x14ac:dyDescent="0.25">
      <c r="A22" s="53" t="s">
        <v>139</v>
      </c>
    </row>
    <row r="23" spans="1:3" ht="24" customHeight="1" x14ac:dyDescent="0.25">
      <c r="A23" s="60"/>
    </row>
    <row r="24" spans="1:3" ht="24" customHeight="1" x14ac:dyDescent="0.25">
      <c r="A24" s="60"/>
    </row>
    <row r="25" spans="1:3" ht="24" customHeight="1" x14ac:dyDescent="0.25">
      <c r="A25" s="60"/>
    </row>
    <row r="26" spans="1:3" ht="24" customHeight="1" x14ac:dyDescent="0.25">
      <c r="A26" s="60"/>
    </row>
    <row r="27" spans="1:3" ht="24" customHeight="1" x14ac:dyDescent="0.25">
      <c r="A27" s="53"/>
    </row>
    <row r="28" spans="1:3" ht="24" customHeight="1" x14ac:dyDescent="0.25">
      <c r="A28" s="53"/>
    </row>
    <row r="29" spans="1:3" ht="24" customHeight="1" x14ac:dyDescent="0.25">
      <c r="A29" s="53"/>
    </row>
    <row r="30" spans="1:3" ht="24" customHeight="1" x14ac:dyDescent="0.25">
      <c r="A30" s="53"/>
    </row>
    <row r="31" spans="1:3" ht="24" customHeight="1" x14ac:dyDescent="0.25">
      <c r="A31" s="53"/>
    </row>
    <row r="32" spans="1:3" ht="24" customHeight="1" x14ac:dyDescent="0.25">
      <c r="A32" s="53"/>
    </row>
    <row r="33" spans="1:1" ht="24" customHeight="1" x14ac:dyDescent="0.25">
      <c r="A33" s="53"/>
    </row>
    <row r="34" spans="1:1" ht="24" customHeight="1" x14ac:dyDescent="0.25">
      <c r="A34" s="53"/>
    </row>
    <row r="35" spans="1:1" ht="24" customHeight="1" x14ac:dyDescent="0.25">
      <c r="A35" s="53"/>
    </row>
    <row r="36" spans="1:1" ht="24" customHeight="1" x14ac:dyDescent="0.25">
      <c r="A36" s="53"/>
    </row>
    <row r="37" spans="1:1" ht="24" customHeight="1" x14ac:dyDescent="0.25">
      <c r="A37" s="53"/>
    </row>
    <row r="38" spans="1:1" ht="24" customHeight="1" x14ac:dyDescent="0.25">
      <c r="A38" s="53"/>
    </row>
    <row r="39" spans="1:1" ht="24" customHeight="1" x14ac:dyDescent="0.25">
      <c r="A39" s="53"/>
    </row>
    <row r="40" spans="1:1" ht="24" customHeight="1" x14ac:dyDescent="0.25">
      <c r="A40" s="53"/>
    </row>
    <row r="41" spans="1:1" ht="24" customHeight="1" x14ac:dyDescent="0.25">
      <c r="A41" s="53"/>
    </row>
    <row r="42" spans="1:1" ht="24" customHeight="1" x14ac:dyDescent="0.25">
      <c r="A42" s="53"/>
    </row>
    <row r="43" spans="1:1" ht="24" customHeight="1" x14ac:dyDescent="0.25">
      <c r="A43" s="53"/>
    </row>
    <row r="44" spans="1:1" ht="24" customHeight="1" x14ac:dyDescent="0.25">
      <c r="A44" s="53"/>
    </row>
    <row r="45" spans="1:1" ht="24" customHeight="1" x14ac:dyDescent="0.25">
      <c r="A45" s="53"/>
    </row>
    <row r="46" spans="1:1" ht="24" customHeight="1" x14ac:dyDescent="0.25">
      <c r="A46" s="53"/>
    </row>
    <row r="47" spans="1:1" ht="24" customHeight="1" x14ac:dyDescent="0.25">
      <c r="A47" s="53"/>
    </row>
    <row r="48" spans="1:1" ht="24" customHeight="1" x14ac:dyDescent="0.25">
      <c r="A48" s="53"/>
    </row>
    <row r="49" spans="1:3" ht="24" customHeight="1" x14ac:dyDescent="0.25">
      <c r="A49" s="53"/>
    </row>
    <row r="50" spans="1:3" ht="24" customHeight="1" x14ac:dyDescent="0.25">
      <c r="A50" s="54"/>
    </row>
    <row r="59" spans="1:3" ht="24" customHeight="1" x14ac:dyDescent="0.25">
      <c r="A59" s="55"/>
    </row>
    <row r="60" spans="1:3" s="38" customFormat="1" ht="24" customHeight="1" x14ac:dyDescent="0.25">
      <c r="A60" s="56"/>
      <c r="B60" s="57"/>
      <c r="C60" s="57"/>
    </row>
  </sheetData>
  <mergeCells count="2">
    <mergeCell ref="A1:C1"/>
    <mergeCell ref="A2:D2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297"/>
  <sheetViews>
    <sheetView zoomScale="85" zoomScaleNormal="85" workbookViewId="0">
      <pane ySplit="3" topLeftCell="A4" activePane="bottomLeft" state="frozen"/>
      <selection pane="bottomLeft" activeCell="B60" sqref="B60"/>
    </sheetView>
  </sheetViews>
  <sheetFormatPr defaultColWidth="25.140625" defaultRowHeight="24" customHeight="1" x14ac:dyDescent="0.25"/>
  <cols>
    <col min="1" max="1" width="30.42578125" style="63" customWidth="1"/>
    <col min="2" max="2" width="23.140625" style="64" customWidth="1"/>
    <col min="3" max="3" width="19.85546875" style="8" customWidth="1"/>
    <col min="4" max="4" width="40" style="8" customWidth="1"/>
    <col min="5" max="5" width="19.140625" style="8" customWidth="1"/>
    <col min="6" max="6" width="39.140625" style="8" customWidth="1"/>
    <col min="7" max="7" width="18" style="8" customWidth="1"/>
    <col min="8" max="8" width="41.28515625" style="8" customWidth="1"/>
    <col min="9" max="9" width="25.140625" style="8" hidden="1" customWidth="1"/>
    <col min="10" max="11" width="25.140625" style="8"/>
    <col min="12" max="12" width="25.140625" style="10"/>
    <col min="13" max="13" width="25.140625" style="107"/>
    <col min="14" max="14" width="25.140625" style="72"/>
    <col min="15" max="16384" width="25.140625" style="7"/>
  </cols>
  <sheetData>
    <row r="1" spans="1:31" s="2" customFormat="1" ht="54.75" customHeight="1" x14ac:dyDescent="0.25">
      <c r="A1" s="120"/>
      <c r="B1" s="120"/>
      <c r="C1" s="120"/>
      <c r="D1" s="120"/>
      <c r="E1" s="120"/>
      <c r="F1" s="120"/>
      <c r="G1" s="120"/>
      <c r="H1" s="66"/>
      <c r="I1" s="66"/>
      <c r="J1" s="69"/>
      <c r="K1" s="66"/>
      <c r="L1" s="66"/>
      <c r="M1" s="105"/>
      <c r="N1" s="66"/>
      <c r="O1" s="40"/>
      <c r="P1" s="40"/>
      <c r="Q1" s="40"/>
      <c r="R1" s="40"/>
      <c r="S1" s="40"/>
      <c r="T1" s="45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</row>
    <row r="2" spans="1:31" s="6" customFormat="1" ht="24.75" customHeight="1" x14ac:dyDescent="0.25">
      <c r="A2" s="119" t="s">
        <v>48</v>
      </c>
      <c r="B2" s="119"/>
      <c r="C2" s="119"/>
      <c r="D2" s="119"/>
      <c r="E2" s="119"/>
      <c r="F2" s="119"/>
      <c r="G2" s="119"/>
      <c r="H2" s="67"/>
      <c r="I2" s="67"/>
      <c r="J2" s="70" t="s">
        <v>46</v>
      </c>
      <c r="K2" s="68">
        <f>SUM(J:J)</f>
        <v>513737400</v>
      </c>
      <c r="L2" s="67"/>
      <c r="M2" s="106"/>
      <c r="N2" s="71"/>
      <c r="O2" s="13"/>
      <c r="P2" s="13"/>
      <c r="Q2" s="13"/>
      <c r="R2" s="13"/>
      <c r="S2" s="14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</row>
    <row r="3" spans="1:31" s="19" customFormat="1" ht="36" customHeight="1" x14ac:dyDescent="0.25">
      <c r="A3" s="15" t="s">
        <v>49</v>
      </c>
      <c r="B3" s="15" t="s">
        <v>27</v>
      </c>
      <c r="C3" s="15" t="s">
        <v>28</v>
      </c>
      <c r="D3" s="15" t="s">
        <v>29</v>
      </c>
      <c r="E3" s="15" t="s">
        <v>30</v>
      </c>
      <c r="F3" s="15" t="s">
        <v>31</v>
      </c>
      <c r="G3" s="15" t="s">
        <v>32</v>
      </c>
      <c r="H3" s="15" t="s">
        <v>33</v>
      </c>
      <c r="I3" s="15" t="s">
        <v>34</v>
      </c>
      <c r="J3" s="15" t="s">
        <v>3</v>
      </c>
      <c r="K3" s="16" t="s">
        <v>4</v>
      </c>
      <c r="L3" s="16" t="s">
        <v>5</v>
      </c>
      <c r="M3" s="16" t="s">
        <v>6</v>
      </c>
      <c r="N3" s="16" t="s">
        <v>7</v>
      </c>
    </row>
    <row r="4" spans="1:31" ht="24" customHeight="1" x14ac:dyDescent="0.25">
      <c r="A4" s="52" t="s">
        <v>96</v>
      </c>
      <c r="B4" s="64">
        <f t="shared" ref="B4:B66" si="0">IF(C4&gt;0,1,0)</f>
        <v>1</v>
      </c>
      <c r="C4" s="95">
        <v>1</v>
      </c>
      <c r="D4" s="59" t="s">
        <v>52</v>
      </c>
      <c r="E4" s="92">
        <v>5</v>
      </c>
      <c r="F4" s="96" t="s">
        <v>52</v>
      </c>
      <c r="G4" s="92">
        <v>5</v>
      </c>
      <c r="H4" s="96" t="s">
        <v>52</v>
      </c>
      <c r="J4" s="10">
        <v>44600000</v>
      </c>
      <c r="K4" s="9">
        <f t="shared" ref="K4:K66" si="1">J4/$K$2</f>
        <v>8.681478124816297E-2</v>
      </c>
      <c r="L4" s="10">
        <v>10</v>
      </c>
      <c r="M4" s="107">
        <v>50</v>
      </c>
      <c r="N4" s="99" t="s">
        <v>80</v>
      </c>
    </row>
    <row r="5" spans="1:31" ht="24" customHeight="1" x14ac:dyDescent="0.25">
      <c r="A5" s="52" t="s">
        <v>103</v>
      </c>
      <c r="B5" s="64">
        <f t="shared" si="0"/>
        <v>1</v>
      </c>
      <c r="C5" s="8">
        <v>2</v>
      </c>
      <c r="D5" s="59" t="s">
        <v>52</v>
      </c>
      <c r="E5" s="8">
        <v>5</v>
      </c>
      <c r="F5" s="96" t="s">
        <v>52</v>
      </c>
      <c r="G5" s="8">
        <v>5</v>
      </c>
      <c r="H5" s="96" t="s">
        <v>52</v>
      </c>
      <c r="J5" s="10">
        <v>57900000</v>
      </c>
      <c r="K5" s="9">
        <f t="shared" si="1"/>
        <v>0.11270349404189767</v>
      </c>
      <c r="L5" s="10">
        <v>10</v>
      </c>
      <c r="M5" s="107">
        <v>20</v>
      </c>
      <c r="N5" s="99" t="s">
        <v>76</v>
      </c>
    </row>
    <row r="6" spans="1:31" ht="24" customHeight="1" x14ac:dyDescent="0.25">
      <c r="A6" s="52" t="s">
        <v>108</v>
      </c>
      <c r="B6" s="64">
        <f t="shared" si="0"/>
        <v>1</v>
      </c>
      <c r="C6" s="8">
        <v>1</v>
      </c>
      <c r="D6" s="59" t="s">
        <v>52</v>
      </c>
      <c r="E6" s="8">
        <v>8</v>
      </c>
      <c r="F6" s="96" t="s">
        <v>52</v>
      </c>
      <c r="G6" s="8">
        <v>8</v>
      </c>
      <c r="H6" s="96" t="s">
        <v>52</v>
      </c>
      <c r="J6" s="10">
        <v>29600000</v>
      </c>
      <c r="K6" s="9">
        <f t="shared" si="1"/>
        <v>5.7616984864251659E-2</v>
      </c>
      <c r="L6" s="10">
        <v>10</v>
      </c>
      <c r="M6" s="107">
        <v>10</v>
      </c>
      <c r="N6" s="72" t="s">
        <v>76</v>
      </c>
    </row>
    <row r="7" spans="1:31" ht="24" customHeight="1" x14ac:dyDescent="0.25">
      <c r="A7" s="52" t="s">
        <v>104</v>
      </c>
      <c r="B7" s="64">
        <f t="shared" si="0"/>
        <v>1</v>
      </c>
      <c r="C7" s="8">
        <v>6</v>
      </c>
      <c r="D7" s="59" t="s">
        <v>52</v>
      </c>
      <c r="E7" s="8">
        <v>16</v>
      </c>
      <c r="F7" s="96" t="s">
        <v>52</v>
      </c>
      <c r="G7" s="8">
        <v>19</v>
      </c>
      <c r="H7" s="96" t="s">
        <v>52</v>
      </c>
      <c r="J7" s="10">
        <v>57900000</v>
      </c>
      <c r="K7" s="9">
        <f t="shared" si="1"/>
        <v>0.11270349404189767</v>
      </c>
      <c r="L7" s="10">
        <v>10</v>
      </c>
      <c r="M7" s="107">
        <v>170</v>
      </c>
      <c r="N7" s="72" t="s">
        <v>76</v>
      </c>
    </row>
    <row r="8" spans="1:31" ht="24" customHeight="1" x14ac:dyDescent="0.25">
      <c r="A8" s="52" t="s">
        <v>102</v>
      </c>
      <c r="B8" s="64">
        <f t="shared" si="0"/>
        <v>1</v>
      </c>
      <c r="C8" s="92">
        <v>42</v>
      </c>
      <c r="D8" s="59" t="s">
        <v>114</v>
      </c>
      <c r="E8" s="8">
        <v>19</v>
      </c>
      <c r="F8" s="96" t="s">
        <v>114</v>
      </c>
      <c r="G8" s="8">
        <v>20</v>
      </c>
      <c r="H8" s="96" t="s">
        <v>114</v>
      </c>
      <c r="J8" s="10">
        <v>128000</v>
      </c>
      <c r="K8" s="9">
        <f t="shared" si="1"/>
        <v>2.4915452914270987E-4</v>
      </c>
      <c r="L8" s="10">
        <v>10</v>
      </c>
      <c r="M8" s="107">
        <v>10</v>
      </c>
      <c r="N8" s="99" t="s">
        <v>77</v>
      </c>
    </row>
    <row r="9" spans="1:31" ht="24" customHeight="1" x14ac:dyDescent="0.25">
      <c r="A9" s="52" t="s">
        <v>100</v>
      </c>
      <c r="B9" s="64">
        <f t="shared" si="0"/>
        <v>1</v>
      </c>
      <c r="C9" s="92">
        <v>53</v>
      </c>
      <c r="D9" s="96" t="s">
        <v>115</v>
      </c>
      <c r="E9" s="92">
        <v>36</v>
      </c>
      <c r="F9" s="96" t="s">
        <v>52</v>
      </c>
      <c r="G9" s="92">
        <v>36</v>
      </c>
      <c r="H9" s="96" t="s">
        <v>115</v>
      </c>
      <c r="J9" s="10">
        <v>301000</v>
      </c>
      <c r="K9" s="9">
        <f t="shared" si="1"/>
        <v>5.8590244743715364E-4</v>
      </c>
      <c r="L9" s="10" t="s">
        <v>54</v>
      </c>
      <c r="M9" s="107" t="s">
        <v>54</v>
      </c>
      <c r="N9" s="99" t="s">
        <v>54</v>
      </c>
    </row>
    <row r="10" spans="1:31" ht="24" customHeight="1" x14ac:dyDescent="0.25">
      <c r="A10" s="52" t="s">
        <v>101</v>
      </c>
      <c r="B10" s="64">
        <f t="shared" si="0"/>
        <v>1</v>
      </c>
      <c r="C10" s="92">
        <v>57</v>
      </c>
      <c r="D10" s="114" t="s">
        <v>115</v>
      </c>
      <c r="E10" s="92">
        <v>35</v>
      </c>
      <c r="F10" s="96" t="s">
        <v>52</v>
      </c>
      <c r="G10" s="92">
        <v>33</v>
      </c>
      <c r="H10" s="96" t="s">
        <v>115</v>
      </c>
      <c r="J10" s="10">
        <v>294000</v>
      </c>
      <c r="K10" s="9">
        <f t="shared" si="1"/>
        <v>5.7227680912466173E-4</v>
      </c>
      <c r="L10" s="10">
        <v>10</v>
      </c>
      <c r="M10" s="107">
        <v>30</v>
      </c>
      <c r="N10" s="99" t="s">
        <v>77</v>
      </c>
    </row>
    <row r="11" spans="1:31" ht="24" customHeight="1" x14ac:dyDescent="0.25">
      <c r="A11" s="52" t="s">
        <v>105</v>
      </c>
      <c r="B11" s="64">
        <f t="shared" si="0"/>
        <v>1</v>
      </c>
      <c r="C11" s="97">
        <v>92</v>
      </c>
      <c r="D11" s="98" t="s">
        <v>116</v>
      </c>
      <c r="E11" s="97">
        <v>0</v>
      </c>
      <c r="F11" s="98" t="s">
        <v>54</v>
      </c>
      <c r="G11" s="97">
        <v>0</v>
      </c>
      <c r="H11" s="98" t="s">
        <v>54</v>
      </c>
      <c r="J11" s="10">
        <v>61400</v>
      </c>
      <c r="K11" s="9">
        <f t="shared" si="1"/>
        <v>1.1951631319814365E-4</v>
      </c>
      <c r="L11" s="10">
        <v>10</v>
      </c>
      <c r="M11" s="107">
        <v>50</v>
      </c>
      <c r="N11" s="72" t="s">
        <v>80</v>
      </c>
    </row>
    <row r="12" spans="1:31" ht="24" customHeight="1" x14ac:dyDescent="0.25">
      <c r="A12" s="94" t="s">
        <v>107</v>
      </c>
      <c r="B12" s="64">
        <f t="shared" si="0"/>
        <v>1</v>
      </c>
      <c r="C12" s="97">
        <v>65</v>
      </c>
      <c r="D12" s="59" t="s">
        <v>52</v>
      </c>
      <c r="E12" s="97">
        <v>0</v>
      </c>
      <c r="F12" s="98" t="s">
        <v>54</v>
      </c>
      <c r="G12" s="97">
        <v>91</v>
      </c>
      <c r="H12" s="114" t="s">
        <v>115</v>
      </c>
      <c r="J12" s="10">
        <v>102000</v>
      </c>
      <c r="K12" s="9">
        <f t="shared" si="1"/>
        <v>1.9854501541059693E-4</v>
      </c>
      <c r="L12" s="10" t="s">
        <v>54</v>
      </c>
      <c r="M12" s="107" t="s">
        <v>54</v>
      </c>
      <c r="N12" s="72" t="s">
        <v>54</v>
      </c>
    </row>
    <row r="13" spans="1:31" ht="24" customHeight="1" x14ac:dyDescent="0.25">
      <c r="A13" s="94" t="s">
        <v>106</v>
      </c>
      <c r="B13" s="64">
        <f t="shared" si="0"/>
        <v>1</v>
      </c>
      <c r="C13" s="97">
        <v>169</v>
      </c>
      <c r="D13" s="114" t="s">
        <v>117</v>
      </c>
      <c r="E13" s="97">
        <v>0</v>
      </c>
      <c r="F13" s="98" t="s">
        <v>54</v>
      </c>
      <c r="G13" s="97">
        <v>0</v>
      </c>
      <c r="H13" s="114" t="s">
        <v>54</v>
      </c>
      <c r="J13" s="10">
        <v>651000</v>
      </c>
      <c r="K13" s="9">
        <f t="shared" si="1"/>
        <v>1.267184363061751E-3</v>
      </c>
      <c r="L13" s="10">
        <v>110</v>
      </c>
      <c r="M13" s="107">
        <v>320</v>
      </c>
      <c r="N13" s="72" t="s">
        <v>80</v>
      </c>
    </row>
    <row r="14" spans="1:31" ht="24" customHeight="1" x14ac:dyDescent="0.25">
      <c r="A14" s="52" t="s">
        <v>98</v>
      </c>
      <c r="B14" s="64">
        <f t="shared" si="0"/>
        <v>0</v>
      </c>
      <c r="C14" s="95">
        <v>0</v>
      </c>
      <c r="D14" s="96" t="s">
        <v>54</v>
      </c>
      <c r="E14" s="95">
        <v>0</v>
      </c>
      <c r="F14" s="98" t="s">
        <v>54</v>
      </c>
      <c r="G14" s="95">
        <v>0</v>
      </c>
      <c r="H14" s="114" t="s">
        <v>54</v>
      </c>
      <c r="J14" s="10">
        <v>273000000</v>
      </c>
      <c r="K14" s="9">
        <f t="shared" si="1"/>
        <v>0.53139989418718592</v>
      </c>
      <c r="L14" s="10">
        <v>390</v>
      </c>
      <c r="M14" s="107">
        <v>201000</v>
      </c>
      <c r="N14" s="99" t="s">
        <v>76</v>
      </c>
    </row>
    <row r="15" spans="1:31" ht="24" customHeight="1" x14ac:dyDescent="0.25">
      <c r="A15" s="52" t="s">
        <v>99</v>
      </c>
      <c r="B15" s="64">
        <f t="shared" si="0"/>
        <v>0</v>
      </c>
      <c r="C15" s="92">
        <v>0</v>
      </c>
      <c r="D15" s="96" t="s">
        <v>54</v>
      </c>
      <c r="E15" s="92">
        <v>0</v>
      </c>
      <c r="F15" s="98" t="s">
        <v>54</v>
      </c>
      <c r="G15" s="92">
        <v>0</v>
      </c>
      <c r="H15" s="114" t="s">
        <v>54</v>
      </c>
      <c r="J15" s="10">
        <v>49200000</v>
      </c>
      <c r="K15" s="9">
        <f t="shared" si="1"/>
        <v>9.5768772139229102E-2</v>
      </c>
      <c r="L15" s="10">
        <v>390</v>
      </c>
      <c r="M15" s="107">
        <v>135000</v>
      </c>
      <c r="N15" s="99" t="s">
        <v>80</v>
      </c>
    </row>
    <row r="16" spans="1:31" ht="24" customHeight="1" x14ac:dyDescent="0.25">
      <c r="A16" s="52" t="s">
        <v>132</v>
      </c>
      <c r="B16" s="64">
        <f t="shared" si="0"/>
        <v>0</v>
      </c>
      <c r="C16" s="92">
        <v>0</v>
      </c>
      <c r="D16" s="96" t="s">
        <v>54</v>
      </c>
      <c r="E16" s="8">
        <v>139</v>
      </c>
      <c r="F16" s="96" t="s">
        <v>52</v>
      </c>
      <c r="G16" s="8">
        <v>135</v>
      </c>
      <c r="I16" s="8" t="str">
        <f t="shared" ref="I16:I79" si="2">IF(C16&lt;=3,"0",IF(C16&lt;=10,"5",IF(C16&lt;=15,"4",IF(C16&lt;=20,"3",IF(C16&lt;=30,"2",IF(C16&lt;=100,"1","0"))))))</f>
        <v>0</v>
      </c>
      <c r="K16" s="9">
        <f t="shared" si="1"/>
        <v>0</v>
      </c>
    </row>
    <row r="17" spans="1:11" ht="24" customHeight="1" x14ac:dyDescent="0.25">
      <c r="A17" s="52" t="s">
        <v>133</v>
      </c>
      <c r="B17" s="64">
        <f t="shared" si="0"/>
        <v>0</v>
      </c>
      <c r="C17" s="92">
        <v>0</v>
      </c>
      <c r="D17" s="96" t="s">
        <v>54</v>
      </c>
      <c r="E17" s="8">
        <v>0</v>
      </c>
      <c r="F17" s="98" t="s">
        <v>54</v>
      </c>
      <c r="G17" s="8">
        <v>0</v>
      </c>
      <c r="I17" s="8" t="str">
        <f t="shared" si="2"/>
        <v>0</v>
      </c>
      <c r="K17" s="9">
        <f t="shared" si="1"/>
        <v>0</v>
      </c>
    </row>
    <row r="18" spans="1:11" ht="24" customHeight="1" x14ac:dyDescent="0.25">
      <c r="A18" s="94" t="s">
        <v>134</v>
      </c>
      <c r="B18" s="64">
        <f t="shared" si="0"/>
        <v>0</v>
      </c>
      <c r="C18" s="92">
        <v>0</v>
      </c>
      <c r="D18" s="96" t="s">
        <v>54</v>
      </c>
      <c r="E18" s="8">
        <v>0</v>
      </c>
      <c r="F18" s="98" t="s">
        <v>54</v>
      </c>
      <c r="G18" s="8">
        <v>0</v>
      </c>
      <c r="I18" s="8" t="str">
        <f t="shared" si="2"/>
        <v>0</v>
      </c>
      <c r="K18" s="9">
        <f t="shared" si="1"/>
        <v>0</v>
      </c>
    </row>
    <row r="19" spans="1:11" ht="24" customHeight="1" x14ac:dyDescent="0.25">
      <c r="A19" s="94" t="s">
        <v>136</v>
      </c>
      <c r="B19" s="64">
        <f t="shared" si="0"/>
        <v>1</v>
      </c>
      <c r="C19" s="8">
        <v>62</v>
      </c>
      <c r="D19" s="59" t="s">
        <v>52</v>
      </c>
      <c r="E19" s="8">
        <v>0</v>
      </c>
      <c r="F19" s="98" t="s">
        <v>54</v>
      </c>
      <c r="G19" s="8">
        <v>0</v>
      </c>
      <c r="I19" s="8" t="str">
        <f t="shared" si="2"/>
        <v>1</v>
      </c>
      <c r="K19" s="9">
        <f t="shared" si="1"/>
        <v>0</v>
      </c>
    </row>
    <row r="20" spans="1:11" ht="24" customHeight="1" x14ac:dyDescent="0.25">
      <c r="A20" s="93" t="s">
        <v>137</v>
      </c>
      <c r="B20" s="64">
        <f t="shared" si="0"/>
        <v>1</v>
      </c>
      <c r="C20" s="8">
        <v>85</v>
      </c>
      <c r="D20" s="59" t="s">
        <v>52</v>
      </c>
      <c r="E20" s="8">
        <v>0</v>
      </c>
      <c r="F20" s="98" t="s">
        <v>54</v>
      </c>
      <c r="G20" s="8">
        <v>90</v>
      </c>
      <c r="I20" s="8" t="str">
        <f t="shared" si="2"/>
        <v>1</v>
      </c>
      <c r="K20" s="9">
        <f t="shared" si="1"/>
        <v>0</v>
      </c>
    </row>
    <row r="21" spans="1:11" ht="24" customHeight="1" x14ac:dyDescent="0.25">
      <c r="A21" s="52" t="s">
        <v>138</v>
      </c>
      <c r="B21" s="64">
        <f t="shared" si="0"/>
        <v>0</v>
      </c>
      <c r="C21" s="8">
        <v>0</v>
      </c>
      <c r="D21" s="96" t="s">
        <v>54</v>
      </c>
      <c r="E21" s="8">
        <v>0</v>
      </c>
      <c r="F21" s="98" t="s">
        <v>54</v>
      </c>
      <c r="G21" s="8">
        <v>90</v>
      </c>
      <c r="I21" s="8" t="str">
        <f t="shared" si="2"/>
        <v>0</v>
      </c>
      <c r="K21" s="9">
        <f t="shared" si="1"/>
        <v>0</v>
      </c>
    </row>
    <row r="22" spans="1:11" ht="24" customHeight="1" x14ac:dyDescent="0.25">
      <c r="A22" s="52" t="s">
        <v>139</v>
      </c>
      <c r="B22" s="64">
        <f t="shared" si="0"/>
        <v>0</v>
      </c>
      <c r="C22" s="8">
        <v>0</v>
      </c>
      <c r="D22" s="96" t="s">
        <v>54</v>
      </c>
      <c r="E22" s="8">
        <v>0</v>
      </c>
      <c r="F22" s="98" t="s">
        <v>54</v>
      </c>
      <c r="G22" s="8">
        <v>0</v>
      </c>
      <c r="I22" s="8" t="str">
        <f t="shared" si="2"/>
        <v>0</v>
      </c>
      <c r="K22" s="9">
        <f t="shared" si="1"/>
        <v>0</v>
      </c>
    </row>
    <row r="23" spans="1:11" ht="24" customHeight="1" x14ac:dyDescent="0.2">
      <c r="A23" s="3"/>
      <c r="B23" s="64">
        <f t="shared" si="0"/>
        <v>0</v>
      </c>
      <c r="I23" s="8" t="str">
        <f t="shared" si="2"/>
        <v>0</v>
      </c>
      <c r="K23" s="9">
        <f t="shared" si="1"/>
        <v>0</v>
      </c>
    </row>
    <row r="24" spans="1:11" ht="24" customHeight="1" x14ac:dyDescent="0.2">
      <c r="A24" s="3"/>
      <c r="B24" s="64">
        <f t="shared" si="0"/>
        <v>0</v>
      </c>
      <c r="I24" s="8" t="str">
        <f t="shared" si="2"/>
        <v>0</v>
      </c>
      <c r="K24" s="9">
        <f t="shared" si="1"/>
        <v>0</v>
      </c>
    </row>
    <row r="25" spans="1:11" ht="24" customHeight="1" x14ac:dyDescent="0.2">
      <c r="A25" s="3"/>
      <c r="B25" s="64">
        <f t="shared" si="0"/>
        <v>0</v>
      </c>
      <c r="I25" s="8" t="str">
        <f t="shared" si="2"/>
        <v>0</v>
      </c>
      <c r="K25" s="9">
        <f t="shared" si="1"/>
        <v>0</v>
      </c>
    </row>
    <row r="26" spans="1:11" ht="24" customHeight="1" x14ac:dyDescent="0.2">
      <c r="A26" s="3"/>
      <c r="B26" s="64">
        <f t="shared" si="0"/>
        <v>0</v>
      </c>
      <c r="I26" s="8" t="str">
        <f t="shared" si="2"/>
        <v>0</v>
      </c>
      <c r="K26" s="9">
        <f t="shared" si="1"/>
        <v>0</v>
      </c>
    </row>
    <row r="27" spans="1:11" ht="24" customHeight="1" x14ac:dyDescent="0.2">
      <c r="A27" s="3"/>
      <c r="B27" s="64">
        <f t="shared" si="0"/>
        <v>0</v>
      </c>
      <c r="I27" s="8" t="str">
        <f t="shared" si="2"/>
        <v>0</v>
      </c>
      <c r="K27" s="9">
        <f t="shared" si="1"/>
        <v>0</v>
      </c>
    </row>
    <row r="28" spans="1:11" ht="24" customHeight="1" x14ac:dyDescent="0.2">
      <c r="A28" s="3"/>
      <c r="B28" s="64">
        <f t="shared" si="0"/>
        <v>0</v>
      </c>
      <c r="I28" s="8" t="str">
        <f t="shared" si="2"/>
        <v>0</v>
      </c>
      <c r="K28" s="9">
        <f t="shared" si="1"/>
        <v>0</v>
      </c>
    </row>
    <row r="29" spans="1:11" ht="24" customHeight="1" x14ac:dyDescent="0.2">
      <c r="A29" s="3"/>
      <c r="B29" s="64">
        <f t="shared" si="0"/>
        <v>0</v>
      </c>
      <c r="I29" s="8" t="str">
        <f t="shared" si="2"/>
        <v>0</v>
      </c>
      <c r="K29" s="9">
        <f t="shared" si="1"/>
        <v>0</v>
      </c>
    </row>
    <row r="30" spans="1:11" ht="24" customHeight="1" x14ac:dyDescent="0.2">
      <c r="A30" s="3"/>
      <c r="B30" s="64">
        <f t="shared" si="0"/>
        <v>0</v>
      </c>
      <c r="I30" s="8" t="str">
        <f t="shared" si="2"/>
        <v>0</v>
      </c>
      <c r="K30" s="9">
        <f t="shared" si="1"/>
        <v>0</v>
      </c>
    </row>
    <row r="31" spans="1:11" ht="24" customHeight="1" x14ac:dyDescent="0.2">
      <c r="A31" s="3"/>
      <c r="B31" s="64">
        <f t="shared" si="0"/>
        <v>0</v>
      </c>
      <c r="I31" s="8" t="str">
        <f t="shared" si="2"/>
        <v>0</v>
      </c>
      <c r="K31" s="9">
        <f t="shared" si="1"/>
        <v>0</v>
      </c>
    </row>
    <row r="32" spans="1:11" ht="24" customHeight="1" x14ac:dyDescent="0.2">
      <c r="A32" s="3"/>
      <c r="B32" s="64">
        <f t="shared" si="0"/>
        <v>0</v>
      </c>
      <c r="I32" s="8" t="str">
        <f t="shared" si="2"/>
        <v>0</v>
      </c>
      <c r="K32" s="9">
        <f t="shared" si="1"/>
        <v>0</v>
      </c>
    </row>
    <row r="33" spans="1:11" ht="24" customHeight="1" x14ac:dyDescent="0.2">
      <c r="A33" s="3"/>
      <c r="B33" s="64">
        <f t="shared" si="0"/>
        <v>0</v>
      </c>
      <c r="I33" s="8" t="str">
        <f t="shared" si="2"/>
        <v>0</v>
      </c>
      <c r="K33" s="9">
        <f t="shared" si="1"/>
        <v>0</v>
      </c>
    </row>
    <row r="34" spans="1:11" ht="24" customHeight="1" x14ac:dyDescent="0.2">
      <c r="A34" s="3"/>
      <c r="B34" s="64">
        <f t="shared" si="0"/>
        <v>0</v>
      </c>
      <c r="I34" s="8" t="str">
        <f t="shared" si="2"/>
        <v>0</v>
      </c>
      <c r="K34" s="9">
        <f t="shared" si="1"/>
        <v>0</v>
      </c>
    </row>
    <row r="35" spans="1:11" ht="24" customHeight="1" x14ac:dyDescent="0.2">
      <c r="A35" s="3"/>
      <c r="B35" s="64">
        <f t="shared" si="0"/>
        <v>0</v>
      </c>
      <c r="I35" s="8" t="str">
        <f t="shared" si="2"/>
        <v>0</v>
      </c>
      <c r="K35" s="9">
        <f t="shared" si="1"/>
        <v>0</v>
      </c>
    </row>
    <row r="36" spans="1:11" ht="24" customHeight="1" x14ac:dyDescent="0.2">
      <c r="A36" s="3"/>
      <c r="B36" s="64">
        <f t="shared" si="0"/>
        <v>0</v>
      </c>
      <c r="I36" s="8" t="str">
        <f t="shared" si="2"/>
        <v>0</v>
      </c>
      <c r="K36" s="9">
        <f t="shared" si="1"/>
        <v>0</v>
      </c>
    </row>
    <row r="37" spans="1:11" ht="24" customHeight="1" x14ac:dyDescent="0.2">
      <c r="A37" s="3"/>
      <c r="B37" s="64">
        <f t="shared" si="0"/>
        <v>0</v>
      </c>
      <c r="I37" s="8" t="str">
        <f t="shared" si="2"/>
        <v>0</v>
      </c>
      <c r="K37" s="9">
        <f t="shared" si="1"/>
        <v>0</v>
      </c>
    </row>
    <row r="38" spans="1:11" ht="24" customHeight="1" x14ac:dyDescent="0.2">
      <c r="A38" s="3"/>
      <c r="B38" s="64">
        <f t="shared" si="0"/>
        <v>0</v>
      </c>
      <c r="I38" s="8" t="str">
        <f t="shared" si="2"/>
        <v>0</v>
      </c>
      <c r="K38" s="9">
        <f t="shared" si="1"/>
        <v>0</v>
      </c>
    </row>
    <row r="39" spans="1:11" ht="24" customHeight="1" x14ac:dyDescent="0.2">
      <c r="A39" s="3"/>
      <c r="B39" s="64">
        <f t="shared" si="0"/>
        <v>0</v>
      </c>
      <c r="I39" s="8" t="str">
        <f t="shared" si="2"/>
        <v>0</v>
      </c>
      <c r="K39" s="9">
        <f t="shared" si="1"/>
        <v>0</v>
      </c>
    </row>
    <row r="40" spans="1:11" ht="24" customHeight="1" x14ac:dyDescent="0.2">
      <c r="A40" s="3"/>
      <c r="B40" s="64">
        <f t="shared" si="0"/>
        <v>0</v>
      </c>
      <c r="I40" s="8" t="str">
        <f t="shared" si="2"/>
        <v>0</v>
      </c>
      <c r="K40" s="9">
        <f t="shared" si="1"/>
        <v>0</v>
      </c>
    </row>
    <row r="41" spans="1:11" ht="24" customHeight="1" x14ac:dyDescent="0.2">
      <c r="A41" s="3"/>
      <c r="B41" s="64">
        <f t="shared" si="0"/>
        <v>0</v>
      </c>
      <c r="I41" s="8" t="str">
        <f t="shared" si="2"/>
        <v>0</v>
      </c>
      <c r="K41" s="9">
        <f t="shared" si="1"/>
        <v>0</v>
      </c>
    </row>
    <row r="42" spans="1:11" ht="24" customHeight="1" x14ac:dyDescent="0.2">
      <c r="A42" s="3"/>
      <c r="B42" s="64">
        <f t="shared" si="0"/>
        <v>0</v>
      </c>
      <c r="I42" s="8" t="str">
        <f t="shared" si="2"/>
        <v>0</v>
      </c>
      <c r="K42" s="9">
        <f t="shared" si="1"/>
        <v>0</v>
      </c>
    </row>
    <row r="43" spans="1:11" ht="24" customHeight="1" x14ac:dyDescent="0.2">
      <c r="A43" s="3"/>
      <c r="B43" s="64">
        <f t="shared" si="0"/>
        <v>0</v>
      </c>
      <c r="I43" s="8" t="str">
        <f t="shared" si="2"/>
        <v>0</v>
      </c>
      <c r="K43" s="9">
        <f t="shared" si="1"/>
        <v>0</v>
      </c>
    </row>
    <row r="44" spans="1:11" ht="24" customHeight="1" x14ac:dyDescent="0.2">
      <c r="A44" s="3"/>
      <c r="B44" s="64">
        <f t="shared" si="0"/>
        <v>0</v>
      </c>
      <c r="I44" s="8" t="str">
        <f t="shared" si="2"/>
        <v>0</v>
      </c>
      <c r="K44" s="9">
        <f t="shared" si="1"/>
        <v>0</v>
      </c>
    </row>
    <row r="45" spans="1:11" ht="24" customHeight="1" x14ac:dyDescent="0.2">
      <c r="A45" s="3"/>
      <c r="B45" s="64">
        <f t="shared" si="0"/>
        <v>0</v>
      </c>
      <c r="I45" s="8" t="str">
        <f t="shared" si="2"/>
        <v>0</v>
      </c>
      <c r="K45" s="9">
        <f t="shared" si="1"/>
        <v>0</v>
      </c>
    </row>
    <row r="46" spans="1:11" ht="24" customHeight="1" x14ac:dyDescent="0.2">
      <c r="A46" s="3"/>
      <c r="B46" s="64">
        <f t="shared" si="0"/>
        <v>0</v>
      </c>
      <c r="I46" s="8" t="str">
        <f t="shared" si="2"/>
        <v>0</v>
      </c>
      <c r="K46" s="9">
        <f t="shared" si="1"/>
        <v>0</v>
      </c>
    </row>
    <row r="47" spans="1:11" ht="24" customHeight="1" x14ac:dyDescent="0.2">
      <c r="A47" s="3"/>
      <c r="B47" s="64">
        <f t="shared" si="0"/>
        <v>0</v>
      </c>
      <c r="I47" s="8" t="str">
        <f t="shared" si="2"/>
        <v>0</v>
      </c>
      <c r="K47" s="9">
        <f t="shared" si="1"/>
        <v>0</v>
      </c>
    </row>
    <row r="48" spans="1:11" ht="24" customHeight="1" x14ac:dyDescent="0.2">
      <c r="A48" s="3"/>
      <c r="B48" s="64">
        <f t="shared" si="0"/>
        <v>0</v>
      </c>
      <c r="I48" s="8" t="str">
        <f t="shared" si="2"/>
        <v>0</v>
      </c>
      <c r="K48" s="9">
        <f t="shared" si="1"/>
        <v>0</v>
      </c>
    </row>
    <row r="49" spans="1:11" ht="24" customHeight="1" x14ac:dyDescent="0.2">
      <c r="A49" s="3"/>
      <c r="B49" s="64">
        <f t="shared" si="0"/>
        <v>0</v>
      </c>
      <c r="I49" s="8" t="str">
        <f t="shared" si="2"/>
        <v>0</v>
      </c>
      <c r="K49" s="9">
        <f t="shared" si="1"/>
        <v>0</v>
      </c>
    </row>
    <row r="50" spans="1:11" ht="24" customHeight="1" x14ac:dyDescent="0.2">
      <c r="A50" s="3"/>
      <c r="B50" s="64">
        <f t="shared" si="0"/>
        <v>0</v>
      </c>
      <c r="I50" s="8" t="str">
        <f t="shared" si="2"/>
        <v>0</v>
      </c>
      <c r="K50" s="9">
        <f t="shared" si="1"/>
        <v>0</v>
      </c>
    </row>
    <row r="51" spans="1:11" ht="24" customHeight="1" x14ac:dyDescent="0.2">
      <c r="A51" s="3"/>
      <c r="B51" s="64">
        <f t="shared" si="0"/>
        <v>0</v>
      </c>
      <c r="I51" s="8" t="str">
        <f t="shared" si="2"/>
        <v>0</v>
      </c>
      <c r="K51" s="9">
        <f t="shared" si="1"/>
        <v>0</v>
      </c>
    </row>
    <row r="52" spans="1:11" ht="24" customHeight="1" x14ac:dyDescent="0.2">
      <c r="A52" s="3"/>
      <c r="B52" s="64">
        <f t="shared" si="0"/>
        <v>0</v>
      </c>
      <c r="I52" s="8" t="str">
        <f t="shared" si="2"/>
        <v>0</v>
      </c>
      <c r="K52" s="9">
        <f t="shared" si="1"/>
        <v>0</v>
      </c>
    </row>
    <row r="53" spans="1:11" ht="24" customHeight="1" x14ac:dyDescent="0.2">
      <c r="A53" s="3"/>
      <c r="B53" s="64">
        <f t="shared" si="0"/>
        <v>0</v>
      </c>
      <c r="I53" s="8" t="str">
        <f t="shared" si="2"/>
        <v>0</v>
      </c>
      <c r="K53" s="9">
        <f t="shared" si="1"/>
        <v>0</v>
      </c>
    </row>
    <row r="54" spans="1:11" ht="24" customHeight="1" x14ac:dyDescent="0.2">
      <c r="A54" s="3"/>
      <c r="B54" s="64">
        <f t="shared" si="0"/>
        <v>0</v>
      </c>
      <c r="I54" s="8" t="str">
        <f t="shared" si="2"/>
        <v>0</v>
      </c>
      <c r="K54" s="9">
        <f t="shared" si="1"/>
        <v>0</v>
      </c>
    </row>
    <row r="55" spans="1:11" ht="24" customHeight="1" x14ac:dyDescent="0.2">
      <c r="A55" s="3"/>
      <c r="B55" s="64">
        <f t="shared" si="0"/>
        <v>0</v>
      </c>
      <c r="I55" s="8" t="str">
        <f t="shared" si="2"/>
        <v>0</v>
      </c>
      <c r="K55" s="9">
        <f t="shared" si="1"/>
        <v>0</v>
      </c>
    </row>
    <row r="56" spans="1:11" ht="24" customHeight="1" x14ac:dyDescent="0.2">
      <c r="A56" s="3"/>
      <c r="B56" s="64">
        <f t="shared" si="0"/>
        <v>0</v>
      </c>
      <c r="I56" s="8" t="str">
        <f t="shared" si="2"/>
        <v>0</v>
      </c>
      <c r="K56" s="9">
        <f t="shared" si="1"/>
        <v>0</v>
      </c>
    </row>
    <row r="57" spans="1:11" ht="24" customHeight="1" x14ac:dyDescent="0.2">
      <c r="A57" s="3"/>
      <c r="B57" s="64">
        <f t="shared" si="0"/>
        <v>0</v>
      </c>
      <c r="I57" s="8" t="str">
        <f t="shared" si="2"/>
        <v>0</v>
      </c>
      <c r="K57" s="9">
        <f t="shared" si="1"/>
        <v>0</v>
      </c>
    </row>
    <row r="58" spans="1:11" ht="24" customHeight="1" x14ac:dyDescent="0.2">
      <c r="A58" s="3"/>
      <c r="B58" s="64">
        <f t="shared" si="0"/>
        <v>0</v>
      </c>
      <c r="I58" s="8" t="str">
        <f t="shared" si="2"/>
        <v>0</v>
      </c>
      <c r="K58" s="9">
        <f t="shared" si="1"/>
        <v>0</v>
      </c>
    </row>
    <row r="59" spans="1:11" ht="24" customHeight="1" x14ac:dyDescent="0.2">
      <c r="A59" s="3"/>
      <c r="B59" s="64">
        <f t="shared" si="0"/>
        <v>0</v>
      </c>
      <c r="I59" s="8" t="str">
        <f t="shared" si="2"/>
        <v>0</v>
      </c>
      <c r="K59" s="9">
        <f t="shared" si="1"/>
        <v>0</v>
      </c>
    </row>
    <row r="60" spans="1:11" ht="24" customHeight="1" x14ac:dyDescent="0.2">
      <c r="A60" s="3"/>
      <c r="B60" s="64">
        <f t="shared" si="0"/>
        <v>0</v>
      </c>
      <c r="I60" s="8" t="str">
        <f t="shared" si="2"/>
        <v>0</v>
      </c>
      <c r="K60" s="9">
        <f t="shared" si="1"/>
        <v>0</v>
      </c>
    </row>
    <row r="61" spans="1:11" ht="24" customHeight="1" x14ac:dyDescent="0.2">
      <c r="A61" s="3"/>
      <c r="B61" s="64">
        <f t="shared" si="0"/>
        <v>0</v>
      </c>
      <c r="I61" s="8" t="str">
        <f t="shared" si="2"/>
        <v>0</v>
      </c>
      <c r="K61" s="9">
        <f t="shared" si="1"/>
        <v>0</v>
      </c>
    </row>
    <row r="62" spans="1:11" ht="24" customHeight="1" x14ac:dyDescent="0.2">
      <c r="A62" s="3"/>
      <c r="B62" s="64">
        <f t="shared" si="0"/>
        <v>0</v>
      </c>
      <c r="I62" s="8" t="str">
        <f t="shared" si="2"/>
        <v>0</v>
      </c>
      <c r="K62" s="9">
        <f t="shared" si="1"/>
        <v>0</v>
      </c>
    </row>
    <row r="63" spans="1:11" ht="24" customHeight="1" x14ac:dyDescent="0.2">
      <c r="A63" s="3"/>
      <c r="B63" s="64">
        <f t="shared" si="0"/>
        <v>0</v>
      </c>
      <c r="I63" s="8" t="str">
        <f t="shared" si="2"/>
        <v>0</v>
      </c>
      <c r="K63" s="9">
        <f t="shared" si="1"/>
        <v>0</v>
      </c>
    </row>
    <row r="64" spans="1:11" ht="24" customHeight="1" x14ac:dyDescent="0.2">
      <c r="A64" s="3"/>
      <c r="B64" s="64">
        <f t="shared" si="0"/>
        <v>0</v>
      </c>
      <c r="I64" s="8" t="str">
        <f t="shared" si="2"/>
        <v>0</v>
      </c>
      <c r="K64" s="9">
        <f t="shared" si="1"/>
        <v>0</v>
      </c>
    </row>
    <row r="65" spans="1:11" ht="24" customHeight="1" x14ac:dyDescent="0.2">
      <c r="A65" s="3"/>
      <c r="B65" s="64">
        <f t="shared" si="0"/>
        <v>0</v>
      </c>
      <c r="I65" s="8" t="str">
        <f t="shared" si="2"/>
        <v>0</v>
      </c>
      <c r="K65" s="9">
        <f t="shared" si="1"/>
        <v>0</v>
      </c>
    </row>
    <row r="66" spans="1:11" ht="24" customHeight="1" x14ac:dyDescent="0.2">
      <c r="A66" s="3"/>
      <c r="B66" s="64">
        <f t="shared" si="0"/>
        <v>0</v>
      </c>
      <c r="I66" s="8" t="str">
        <f t="shared" si="2"/>
        <v>0</v>
      </c>
      <c r="K66" s="9">
        <f t="shared" si="1"/>
        <v>0</v>
      </c>
    </row>
    <row r="67" spans="1:11" ht="24" customHeight="1" x14ac:dyDescent="0.2">
      <c r="A67" s="3"/>
      <c r="B67" s="64">
        <f t="shared" ref="B67:B130" si="3">IF(C67&gt;0,1,0)</f>
        <v>0</v>
      </c>
      <c r="I67" s="8" t="str">
        <f t="shared" si="2"/>
        <v>0</v>
      </c>
      <c r="K67" s="9">
        <f t="shared" ref="K67:K130" si="4">J67/$K$2</f>
        <v>0</v>
      </c>
    </row>
    <row r="68" spans="1:11" ht="24" customHeight="1" x14ac:dyDescent="0.2">
      <c r="A68" s="3"/>
      <c r="B68" s="64">
        <f t="shared" si="3"/>
        <v>0</v>
      </c>
      <c r="I68" s="8" t="str">
        <f t="shared" si="2"/>
        <v>0</v>
      </c>
      <c r="K68" s="9">
        <f t="shared" si="4"/>
        <v>0</v>
      </c>
    </row>
    <row r="69" spans="1:11" ht="24" customHeight="1" x14ac:dyDescent="0.2">
      <c r="A69" s="3"/>
      <c r="B69" s="64">
        <f t="shared" si="3"/>
        <v>0</v>
      </c>
      <c r="I69" s="8" t="str">
        <f t="shared" si="2"/>
        <v>0</v>
      </c>
      <c r="K69" s="9">
        <f t="shared" si="4"/>
        <v>0</v>
      </c>
    </row>
    <row r="70" spans="1:11" ht="24" customHeight="1" x14ac:dyDescent="0.2">
      <c r="A70" s="3"/>
      <c r="B70" s="64">
        <f t="shared" si="3"/>
        <v>0</v>
      </c>
      <c r="I70" s="8" t="str">
        <f t="shared" si="2"/>
        <v>0</v>
      </c>
      <c r="K70" s="9">
        <f t="shared" si="4"/>
        <v>0</v>
      </c>
    </row>
    <row r="71" spans="1:11" ht="24" customHeight="1" x14ac:dyDescent="0.2">
      <c r="A71" s="3"/>
      <c r="B71" s="64">
        <f t="shared" si="3"/>
        <v>0</v>
      </c>
      <c r="I71" s="8" t="str">
        <f t="shared" si="2"/>
        <v>0</v>
      </c>
      <c r="K71" s="9">
        <f t="shared" si="4"/>
        <v>0</v>
      </c>
    </row>
    <row r="72" spans="1:11" ht="24" customHeight="1" x14ac:dyDescent="0.2">
      <c r="A72" s="3"/>
      <c r="B72" s="64">
        <f t="shared" si="3"/>
        <v>0</v>
      </c>
      <c r="I72" s="8" t="str">
        <f t="shared" si="2"/>
        <v>0</v>
      </c>
      <c r="K72" s="9">
        <f t="shared" si="4"/>
        <v>0</v>
      </c>
    </row>
    <row r="73" spans="1:11" ht="24" customHeight="1" x14ac:dyDescent="0.2">
      <c r="A73" s="3"/>
      <c r="B73" s="64">
        <f t="shared" si="3"/>
        <v>0</v>
      </c>
      <c r="I73" s="8" t="str">
        <f t="shared" si="2"/>
        <v>0</v>
      </c>
      <c r="K73" s="9">
        <f t="shared" si="4"/>
        <v>0</v>
      </c>
    </row>
    <row r="74" spans="1:11" ht="24" customHeight="1" x14ac:dyDescent="0.2">
      <c r="A74" s="3"/>
      <c r="B74" s="64">
        <f t="shared" si="3"/>
        <v>0</v>
      </c>
      <c r="I74" s="8" t="str">
        <f t="shared" si="2"/>
        <v>0</v>
      </c>
      <c r="K74" s="9">
        <f t="shared" si="4"/>
        <v>0</v>
      </c>
    </row>
    <row r="75" spans="1:11" ht="24" customHeight="1" x14ac:dyDescent="0.2">
      <c r="A75" s="3"/>
      <c r="B75" s="64">
        <f t="shared" si="3"/>
        <v>0</v>
      </c>
      <c r="I75" s="8" t="str">
        <f t="shared" si="2"/>
        <v>0</v>
      </c>
      <c r="K75" s="9">
        <f t="shared" si="4"/>
        <v>0</v>
      </c>
    </row>
    <row r="76" spans="1:11" ht="24" customHeight="1" x14ac:dyDescent="0.2">
      <c r="A76" s="3"/>
      <c r="B76" s="64">
        <f t="shared" si="3"/>
        <v>0</v>
      </c>
      <c r="I76" s="8" t="str">
        <f t="shared" si="2"/>
        <v>0</v>
      </c>
      <c r="K76" s="9">
        <f t="shared" si="4"/>
        <v>0</v>
      </c>
    </row>
    <row r="77" spans="1:11" ht="24" customHeight="1" x14ac:dyDescent="0.2">
      <c r="A77" s="3"/>
      <c r="B77" s="64">
        <f t="shared" si="3"/>
        <v>0</v>
      </c>
      <c r="I77" s="8" t="str">
        <f t="shared" si="2"/>
        <v>0</v>
      </c>
      <c r="K77" s="9">
        <f t="shared" si="4"/>
        <v>0</v>
      </c>
    </row>
    <row r="78" spans="1:11" ht="24" customHeight="1" x14ac:dyDescent="0.2">
      <c r="A78" s="3"/>
      <c r="B78" s="64">
        <f t="shared" si="3"/>
        <v>0</v>
      </c>
      <c r="I78" s="8" t="str">
        <f t="shared" si="2"/>
        <v>0</v>
      </c>
      <c r="K78" s="9">
        <f t="shared" si="4"/>
        <v>0</v>
      </c>
    </row>
    <row r="79" spans="1:11" ht="24" customHeight="1" x14ac:dyDescent="0.2">
      <c r="A79" s="3"/>
      <c r="B79" s="64">
        <f t="shared" si="3"/>
        <v>0</v>
      </c>
      <c r="I79" s="8" t="str">
        <f t="shared" si="2"/>
        <v>0</v>
      </c>
      <c r="K79" s="9">
        <f t="shared" si="4"/>
        <v>0</v>
      </c>
    </row>
    <row r="80" spans="1:11" ht="24" customHeight="1" x14ac:dyDescent="0.2">
      <c r="A80" s="3"/>
      <c r="B80" s="64">
        <f t="shared" si="3"/>
        <v>0</v>
      </c>
      <c r="I80" s="8" t="str">
        <f t="shared" ref="I80:I143" si="5">IF(C80&lt;=3,"0",IF(C80&lt;=10,"5",IF(C80&lt;=15,"4",IF(C80&lt;=20,"3",IF(C80&lt;=30,"2",IF(C80&lt;=100,"1","0"))))))</f>
        <v>0</v>
      </c>
      <c r="K80" s="9">
        <f t="shared" si="4"/>
        <v>0</v>
      </c>
    </row>
    <row r="81" spans="1:11" ht="24" customHeight="1" x14ac:dyDescent="0.2">
      <c r="A81" s="3"/>
      <c r="B81" s="64">
        <f t="shared" si="3"/>
        <v>0</v>
      </c>
      <c r="I81" s="8" t="str">
        <f t="shared" si="5"/>
        <v>0</v>
      </c>
      <c r="K81" s="9">
        <f t="shared" si="4"/>
        <v>0</v>
      </c>
    </row>
    <row r="82" spans="1:11" ht="24" customHeight="1" x14ac:dyDescent="0.2">
      <c r="A82" s="3"/>
      <c r="B82" s="64">
        <f t="shared" si="3"/>
        <v>0</v>
      </c>
      <c r="I82" s="8" t="str">
        <f t="shared" si="5"/>
        <v>0</v>
      </c>
      <c r="K82" s="9">
        <f t="shared" si="4"/>
        <v>0</v>
      </c>
    </row>
    <row r="83" spans="1:11" ht="24" customHeight="1" x14ac:dyDescent="0.2">
      <c r="A83" s="3"/>
      <c r="B83" s="64">
        <f t="shared" si="3"/>
        <v>0</v>
      </c>
      <c r="I83" s="8" t="str">
        <f t="shared" si="5"/>
        <v>0</v>
      </c>
      <c r="K83" s="9">
        <f t="shared" si="4"/>
        <v>0</v>
      </c>
    </row>
    <row r="84" spans="1:11" ht="24" customHeight="1" x14ac:dyDescent="0.2">
      <c r="A84" s="3"/>
      <c r="B84" s="64">
        <f t="shared" si="3"/>
        <v>0</v>
      </c>
      <c r="I84" s="8" t="str">
        <f t="shared" si="5"/>
        <v>0</v>
      </c>
      <c r="K84" s="9">
        <f t="shared" si="4"/>
        <v>0</v>
      </c>
    </row>
    <row r="85" spans="1:11" ht="24" customHeight="1" x14ac:dyDescent="0.2">
      <c r="A85" s="3"/>
      <c r="B85" s="64">
        <f t="shared" si="3"/>
        <v>0</v>
      </c>
      <c r="I85" s="8" t="str">
        <f t="shared" si="5"/>
        <v>0</v>
      </c>
      <c r="K85" s="9">
        <f t="shared" si="4"/>
        <v>0</v>
      </c>
    </row>
    <row r="86" spans="1:11" ht="24" customHeight="1" x14ac:dyDescent="0.2">
      <c r="A86" s="3"/>
      <c r="B86" s="64">
        <f t="shared" si="3"/>
        <v>0</v>
      </c>
      <c r="I86" s="8" t="str">
        <f t="shared" si="5"/>
        <v>0</v>
      </c>
      <c r="K86" s="9">
        <f t="shared" si="4"/>
        <v>0</v>
      </c>
    </row>
    <row r="87" spans="1:11" ht="24" customHeight="1" x14ac:dyDescent="0.2">
      <c r="A87" s="3"/>
      <c r="B87" s="64">
        <f t="shared" si="3"/>
        <v>0</v>
      </c>
      <c r="I87" s="8" t="str">
        <f t="shared" si="5"/>
        <v>0</v>
      </c>
      <c r="K87" s="9">
        <f t="shared" si="4"/>
        <v>0</v>
      </c>
    </row>
    <row r="88" spans="1:11" ht="24" customHeight="1" x14ac:dyDescent="0.2">
      <c r="A88" s="3"/>
      <c r="B88" s="64">
        <f t="shared" si="3"/>
        <v>0</v>
      </c>
      <c r="I88" s="8" t="str">
        <f t="shared" si="5"/>
        <v>0</v>
      </c>
      <c r="K88" s="9">
        <f t="shared" si="4"/>
        <v>0</v>
      </c>
    </row>
    <row r="89" spans="1:11" ht="24" customHeight="1" x14ac:dyDescent="0.2">
      <c r="A89" s="3"/>
      <c r="B89" s="64">
        <f t="shared" si="3"/>
        <v>0</v>
      </c>
      <c r="I89" s="8" t="str">
        <f t="shared" si="5"/>
        <v>0</v>
      </c>
      <c r="K89" s="9">
        <f t="shared" si="4"/>
        <v>0</v>
      </c>
    </row>
    <row r="90" spans="1:11" ht="24" customHeight="1" x14ac:dyDescent="0.2">
      <c r="A90" s="3"/>
      <c r="B90" s="64">
        <f t="shared" si="3"/>
        <v>0</v>
      </c>
      <c r="I90" s="8" t="str">
        <f t="shared" si="5"/>
        <v>0</v>
      </c>
      <c r="K90" s="9">
        <f t="shared" si="4"/>
        <v>0</v>
      </c>
    </row>
    <row r="91" spans="1:11" ht="24" customHeight="1" x14ac:dyDescent="0.2">
      <c r="A91" s="3"/>
      <c r="B91" s="64">
        <f t="shared" si="3"/>
        <v>0</v>
      </c>
      <c r="I91" s="8" t="str">
        <f t="shared" si="5"/>
        <v>0</v>
      </c>
      <c r="K91" s="9">
        <f t="shared" si="4"/>
        <v>0</v>
      </c>
    </row>
    <row r="92" spans="1:11" ht="24" customHeight="1" x14ac:dyDescent="0.2">
      <c r="A92" s="3"/>
      <c r="B92" s="64">
        <f t="shared" si="3"/>
        <v>0</v>
      </c>
      <c r="I92" s="8" t="str">
        <f t="shared" si="5"/>
        <v>0</v>
      </c>
      <c r="K92" s="9">
        <f t="shared" si="4"/>
        <v>0</v>
      </c>
    </row>
    <row r="93" spans="1:11" ht="24" customHeight="1" x14ac:dyDescent="0.2">
      <c r="A93" s="3"/>
      <c r="B93" s="64">
        <f t="shared" si="3"/>
        <v>0</v>
      </c>
      <c r="I93" s="8" t="str">
        <f t="shared" si="5"/>
        <v>0</v>
      </c>
      <c r="K93" s="9">
        <f t="shared" si="4"/>
        <v>0</v>
      </c>
    </row>
    <row r="94" spans="1:11" ht="24" customHeight="1" x14ac:dyDescent="0.2">
      <c r="A94" s="3"/>
      <c r="B94" s="64">
        <f t="shared" si="3"/>
        <v>0</v>
      </c>
      <c r="I94" s="8" t="str">
        <f t="shared" si="5"/>
        <v>0</v>
      </c>
      <c r="K94" s="9">
        <f t="shared" si="4"/>
        <v>0</v>
      </c>
    </row>
    <row r="95" spans="1:11" ht="24" customHeight="1" x14ac:dyDescent="0.2">
      <c r="A95" s="3"/>
      <c r="B95" s="64">
        <f t="shared" si="3"/>
        <v>0</v>
      </c>
      <c r="I95" s="8" t="str">
        <f t="shared" si="5"/>
        <v>0</v>
      </c>
      <c r="K95" s="9">
        <f t="shared" si="4"/>
        <v>0</v>
      </c>
    </row>
    <row r="96" spans="1:11" ht="24" customHeight="1" x14ac:dyDescent="0.2">
      <c r="A96" s="3"/>
      <c r="B96" s="64">
        <f t="shared" si="3"/>
        <v>0</v>
      </c>
      <c r="I96" s="8" t="str">
        <f t="shared" si="5"/>
        <v>0</v>
      </c>
      <c r="K96" s="9">
        <f t="shared" si="4"/>
        <v>0</v>
      </c>
    </row>
    <row r="97" spans="1:11" ht="24" customHeight="1" x14ac:dyDescent="0.2">
      <c r="A97" s="3"/>
      <c r="B97" s="64">
        <f t="shared" si="3"/>
        <v>0</v>
      </c>
      <c r="I97" s="8" t="str">
        <f t="shared" si="5"/>
        <v>0</v>
      </c>
      <c r="K97" s="9">
        <f t="shared" si="4"/>
        <v>0</v>
      </c>
    </row>
    <row r="98" spans="1:11" ht="24" customHeight="1" x14ac:dyDescent="0.2">
      <c r="A98" s="3"/>
      <c r="B98" s="64">
        <f t="shared" si="3"/>
        <v>0</v>
      </c>
      <c r="I98" s="8" t="str">
        <f t="shared" si="5"/>
        <v>0</v>
      </c>
      <c r="K98" s="9">
        <f t="shared" si="4"/>
        <v>0</v>
      </c>
    </row>
    <row r="99" spans="1:11" ht="24" customHeight="1" x14ac:dyDescent="0.2">
      <c r="A99" s="3"/>
      <c r="B99" s="64">
        <f t="shared" si="3"/>
        <v>0</v>
      </c>
      <c r="I99" s="8" t="str">
        <f t="shared" si="5"/>
        <v>0</v>
      </c>
      <c r="K99" s="9">
        <f t="shared" si="4"/>
        <v>0</v>
      </c>
    </row>
    <row r="100" spans="1:11" ht="24" customHeight="1" x14ac:dyDescent="0.2">
      <c r="A100" s="3"/>
      <c r="B100" s="64">
        <f t="shared" si="3"/>
        <v>0</v>
      </c>
      <c r="I100" s="8" t="str">
        <f t="shared" si="5"/>
        <v>0</v>
      </c>
      <c r="K100" s="9">
        <f t="shared" si="4"/>
        <v>0</v>
      </c>
    </row>
    <row r="101" spans="1:11" ht="24" customHeight="1" x14ac:dyDescent="0.2">
      <c r="A101" s="3"/>
      <c r="B101" s="64">
        <f t="shared" si="3"/>
        <v>0</v>
      </c>
      <c r="I101" s="8" t="str">
        <f t="shared" si="5"/>
        <v>0</v>
      </c>
      <c r="K101" s="9">
        <f t="shared" si="4"/>
        <v>0</v>
      </c>
    </row>
    <row r="102" spans="1:11" ht="24" customHeight="1" x14ac:dyDescent="0.2">
      <c r="A102" s="3"/>
      <c r="B102" s="64">
        <f t="shared" si="3"/>
        <v>0</v>
      </c>
      <c r="I102" s="8" t="str">
        <f t="shared" si="5"/>
        <v>0</v>
      </c>
      <c r="K102" s="9">
        <f t="shared" si="4"/>
        <v>0</v>
      </c>
    </row>
    <row r="103" spans="1:11" ht="24" customHeight="1" x14ac:dyDescent="0.2">
      <c r="A103" s="3"/>
      <c r="B103" s="64">
        <f t="shared" si="3"/>
        <v>0</v>
      </c>
      <c r="I103" s="8" t="str">
        <f t="shared" si="5"/>
        <v>0</v>
      </c>
      <c r="K103" s="9">
        <f t="shared" si="4"/>
        <v>0</v>
      </c>
    </row>
    <row r="104" spans="1:11" ht="24" customHeight="1" x14ac:dyDescent="0.2">
      <c r="A104" s="3"/>
      <c r="B104" s="64">
        <f t="shared" si="3"/>
        <v>0</v>
      </c>
      <c r="I104" s="8" t="str">
        <f t="shared" si="5"/>
        <v>0</v>
      </c>
      <c r="K104" s="9">
        <f t="shared" si="4"/>
        <v>0</v>
      </c>
    </row>
    <row r="105" spans="1:11" ht="24" customHeight="1" x14ac:dyDescent="0.2">
      <c r="A105" s="3"/>
      <c r="B105" s="64">
        <f t="shared" si="3"/>
        <v>0</v>
      </c>
      <c r="I105" s="8" t="str">
        <f t="shared" si="5"/>
        <v>0</v>
      </c>
      <c r="K105" s="9">
        <f t="shared" si="4"/>
        <v>0</v>
      </c>
    </row>
    <row r="106" spans="1:11" ht="24" customHeight="1" x14ac:dyDescent="0.2">
      <c r="A106" s="3"/>
      <c r="B106" s="64">
        <f t="shared" si="3"/>
        <v>0</v>
      </c>
      <c r="I106" s="8" t="str">
        <f t="shared" si="5"/>
        <v>0</v>
      </c>
      <c r="K106" s="9">
        <f t="shared" si="4"/>
        <v>0</v>
      </c>
    </row>
    <row r="107" spans="1:11" ht="24" customHeight="1" x14ac:dyDescent="0.2">
      <c r="A107" s="3"/>
      <c r="B107" s="64">
        <f t="shared" si="3"/>
        <v>0</v>
      </c>
      <c r="I107" s="8" t="str">
        <f t="shared" si="5"/>
        <v>0</v>
      </c>
      <c r="K107" s="9">
        <f t="shared" si="4"/>
        <v>0</v>
      </c>
    </row>
    <row r="108" spans="1:11" ht="24" customHeight="1" x14ac:dyDescent="0.2">
      <c r="A108" s="3"/>
      <c r="B108" s="64">
        <f t="shared" si="3"/>
        <v>0</v>
      </c>
      <c r="I108" s="8" t="str">
        <f t="shared" si="5"/>
        <v>0</v>
      </c>
      <c r="K108" s="9">
        <f t="shared" si="4"/>
        <v>0</v>
      </c>
    </row>
    <row r="109" spans="1:11" ht="24" customHeight="1" x14ac:dyDescent="0.2">
      <c r="A109" s="3"/>
      <c r="B109" s="64">
        <f t="shared" si="3"/>
        <v>0</v>
      </c>
      <c r="I109" s="8" t="str">
        <f t="shared" si="5"/>
        <v>0</v>
      </c>
      <c r="K109" s="9">
        <f t="shared" si="4"/>
        <v>0</v>
      </c>
    </row>
    <row r="110" spans="1:11" ht="24" customHeight="1" x14ac:dyDescent="0.2">
      <c r="A110" s="3"/>
      <c r="B110" s="64">
        <f t="shared" si="3"/>
        <v>0</v>
      </c>
      <c r="I110" s="8" t="str">
        <f t="shared" si="5"/>
        <v>0</v>
      </c>
      <c r="K110" s="9">
        <f t="shared" si="4"/>
        <v>0</v>
      </c>
    </row>
    <row r="111" spans="1:11" ht="24" customHeight="1" x14ac:dyDescent="0.2">
      <c r="A111" s="3"/>
      <c r="B111" s="64">
        <f t="shared" si="3"/>
        <v>0</v>
      </c>
      <c r="I111" s="8" t="str">
        <f t="shared" si="5"/>
        <v>0</v>
      </c>
      <c r="K111" s="9">
        <f t="shared" si="4"/>
        <v>0</v>
      </c>
    </row>
    <row r="112" spans="1:11" ht="24" customHeight="1" x14ac:dyDescent="0.2">
      <c r="A112" s="3"/>
      <c r="B112" s="64">
        <f t="shared" si="3"/>
        <v>0</v>
      </c>
      <c r="I112" s="8" t="str">
        <f t="shared" si="5"/>
        <v>0</v>
      </c>
      <c r="K112" s="9">
        <f t="shared" si="4"/>
        <v>0</v>
      </c>
    </row>
    <row r="113" spans="1:11" ht="24" customHeight="1" x14ac:dyDescent="0.2">
      <c r="A113" s="3"/>
      <c r="B113" s="64">
        <f t="shared" si="3"/>
        <v>0</v>
      </c>
      <c r="I113" s="8" t="str">
        <f t="shared" si="5"/>
        <v>0</v>
      </c>
      <c r="K113" s="9">
        <f t="shared" si="4"/>
        <v>0</v>
      </c>
    </row>
    <row r="114" spans="1:11" ht="24" customHeight="1" x14ac:dyDescent="0.2">
      <c r="A114" s="3"/>
      <c r="B114" s="64">
        <f t="shared" si="3"/>
        <v>0</v>
      </c>
      <c r="I114" s="8" t="str">
        <f t="shared" si="5"/>
        <v>0</v>
      </c>
      <c r="K114" s="9">
        <f t="shared" si="4"/>
        <v>0</v>
      </c>
    </row>
    <row r="115" spans="1:11" ht="24" customHeight="1" x14ac:dyDescent="0.2">
      <c r="A115" s="3"/>
      <c r="B115" s="64">
        <f t="shared" si="3"/>
        <v>0</v>
      </c>
      <c r="I115" s="8" t="str">
        <f t="shared" si="5"/>
        <v>0</v>
      </c>
      <c r="K115" s="9">
        <f t="shared" si="4"/>
        <v>0</v>
      </c>
    </row>
    <row r="116" spans="1:11" ht="24" customHeight="1" x14ac:dyDescent="0.2">
      <c r="A116" s="3"/>
      <c r="B116" s="64">
        <f t="shared" si="3"/>
        <v>0</v>
      </c>
      <c r="I116" s="8" t="str">
        <f t="shared" si="5"/>
        <v>0</v>
      </c>
      <c r="K116" s="9">
        <f t="shared" si="4"/>
        <v>0</v>
      </c>
    </row>
    <row r="117" spans="1:11" ht="24" customHeight="1" x14ac:dyDescent="0.2">
      <c r="A117" s="3"/>
      <c r="B117" s="64">
        <f t="shared" si="3"/>
        <v>0</v>
      </c>
      <c r="I117" s="8" t="str">
        <f t="shared" si="5"/>
        <v>0</v>
      </c>
      <c r="K117" s="9">
        <f t="shared" si="4"/>
        <v>0</v>
      </c>
    </row>
    <row r="118" spans="1:11" ht="24" customHeight="1" x14ac:dyDescent="0.2">
      <c r="A118" s="3"/>
      <c r="B118" s="64">
        <f t="shared" si="3"/>
        <v>0</v>
      </c>
      <c r="I118" s="8" t="str">
        <f t="shared" si="5"/>
        <v>0</v>
      </c>
      <c r="K118" s="9">
        <f t="shared" si="4"/>
        <v>0</v>
      </c>
    </row>
    <row r="119" spans="1:11" ht="24" customHeight="1" x14ac:dyDescent="0.2">
      <c r="A119" s="3"/>
      <c r="B119" s="64">
        <f t="shared" si="3"/>
        <v>0</v>
      </c>
      <c r="I119" s="8" t="str">
        <f t="shared" si="5"/>
        <v>0</v>
      </c>
      <c r="K119" s="9">
        <f t="shared" si="4"/>
        <v>0</v>
      </c>
    </row>
    <row r="120" spans="1:11" ht="24" customHeight="1" x14ac:dyDescent="0.2">
      <c r="A120" s="3"/>
      <c r="B120" s="64">
        <f t="shared" si="3"/>
        <v>0</v>
      </c>
      <c r="I120" s="8" t="str">
        <f t="shared" si="5"/>
        <v>0</v>
      </c>
      <c r="K120" s="9">
        <f t="shared" si="4"/>
        <v>0</v>
      </c>
    </row>
    <row r="121" spans="1:11" ht="24" customHeight="1" x14ac:dyDescent="0.2">
      <c r="A121" s="3"/>
      <c r="B121" s="64">
        <f t="shared" si="3"/>
        <v>0</v>
      </c>
      <c r="I121" s="8" t="str">
        <f t="shared" si="5"/>
        <v>0</v>
      </c>
      <c r="K121" s="9">
        <f t="shared" si="4"/>
        <v>0</v>
      </c>
    </row>
    <row r="122" spans="1:11" ht="24" customHeight="1" x14ac:dyDescent="0.2">
      <c r="A122" s="3"/>
      <c r="B122" s="64">
        <f t="shared" si="3"/>
        <v>0</v>
      </c>
      <c r="I122" s="8" t="str">
        <f t="shared" si="5"/>
        <v>0</v>
      </c>
      <c r="K122" s="9">
        <f t="shared" si="4"/>
        <v>0</v>
      </c>
    </row>
    <row r="123" spans="1:11" ht="24" customHeight="1" x14ac:dyDescent="0.2">
      <c r="A123" s="3"/>
      <c r="B123" s="64">
        <f t="shared" si="3"/>
        <v>0</v>
      </c>
      <c r="I123" s="8" t="str">
        <f t="shared" si="5"/>
        <v>0</v>
      </c>
      <c r="K123" s="9">
        <f t="shared" si="4"/>
        <v>0</v>
      </c>
    </row>
    <row r="124" spans="1:11" ht="24" customHeight="1" x14ac:dyDescent="0.2">
      <c r="A124" s="3"/>
      <c r="B124" s="64">
        <f t="shared" si="3"/>
        <v>0</v>
      </c>
      <c r="I124" s="8" t="str">
        <f t="shared" si="5"/>
        <v>0</v>
      </c>
      <c r="K124" s="9">
        <f t="shared" si="4"/>
        <v>0</v>
      </c>
    </row>
    <row r="125" spans="1:11" ht="24" customHeight="1" x14ac:dyDescent="0.2">
      <c r="A125" s="3"/>
      <c r="B125" s="64">
        <f t="shared" si="3"/>
        <v>0</v>
      </c>
      <c r="I125" s="8" t="str">
        <f t="shared" si="5"/>
        <v>0</v>
      </c>
      <c r="K125" s="9">
        <f t="shared" si="4"/>
        <v>0</v>
      </c>
    </row>
    <row r="126" spans="1:11" ht="24" customHeight="1" x14ac:dyDescent="0.2">
      <c r="A126" s="3"/>
      <c r="B126" s="64">
        <f t="shared" si="3"/>
        <v>0</v>
      </c>
      <c r="I126" s="8" t="str">
        <f t="shared" si="5"/>
        <v>0</v>
      </c>
      <c r="K126" s="9">
        <f t="shared" si="4"/>
        <v>0</v>
      </c>
    </row>
    <row r="127" spans="1:11" ht="24" customHeight="1" x14ac:dyDescent="0.2">
      <c r="A127" s="3"/>
      <c r="B127" s="64">
        <f t="shared" si="3"/>
        <v>0</v>
      </c>
      <c r="I127" s="8" t="str">
        <f t="shared" si="5"/>
        <v>0</v>
      </c>
      <c r="K127" s="9">
        <f t="shared" si="4"/>
        <v>0</v>
      </c>
    </row>
    <row r="128" spans="1:11" ht="24" customHeight="1" x14ac:dyDescent="0.2">
      <c r="A128" s="3"/>
      <c r="B128" s="64">
        <f t="shared" si="3"/>
        <v>0</v>
      </c>
      <c r="I128" s="8" t="str">
        <f t="shared" si="5"/>
        <v>0</v>
      </c>
      <c r="K128" s="9">
        <f t="shared" si="4"/>
        <v>0</v>
      </c>
    </row>
    <row r="129" spans="1:11" ht="24" customHeight="1" x14ac:dyDescent="0.2">
      <c r="A129" s="3"/>
      <c r="B129" s="64">
        <f t="shared" si="3"/>
        <v>0</v>
      </c>
      <c r="I129" s="8" t="str">
        <f t="shared" si="5"/>
        <v>0</v>
      </c>
      <c r="K129" s="9">
        <f t="shared" si="4"/>
        <v>0</v>
      </c>
    </row>
    <row r="130" spans="1:11" ht="24" customHeight="1" x14ac:dyDescent="0.2">
      <c r="A130" s="3"/>
      <c r="B130" s="64">
        <f t="shared" si="3"/>
        <v>0</v>
      </c>
      <c r="I130" s="8" t="str">
        <f t="shared" si="5"/>
        <v>0</v>
      </c>
      <c r="K130" s="9">
        <f t="shared" si="4"/>
        <v>0</v>
      </c>
    </row>
    <row r="131" spans="1:11" ht="24" customHeight="1" x14ac:dyDescent="0.2">
      <c r="A131" s="3"/>
      <c r="B131" s="64">
        <f t="shared" ref="B131:B194" si="6">IF(C131&gt;0,1,0)</f>
        <v>0</v>
      </c>
      <c r="I131" s="8" t="str">
        <f t="shared" si="5"/>
        <v>0</v>
      </c>
      <c r="K131" s="9">
        <f t="shared" ref="K131:K194" si="7">J131/$K$2</f>
        <v>0</v>
      </c>
    </row>
    <row r="132" spans="1:11" ht="24" customHeight="1" x14ac:dyDescent="0.2">
      <c r="A132" s="3"/>
      <c r="B132" s="64">
        <f t="shared" si="6"/>
        <v>0</v>
      </c>
      <c r="I132" s="8" t="str">
        <f t="shared" si="5"/>
        <v>0</v>
      </c>
      <c r="K132" s="9">
        <f t="shared" si="7"/>
        <v>0</v>
      </c>
    </row>
    <row r="133" spans="1:11" ht="24" customHeight="1" x14ac:dyDescent="0.2">
      <c r="A133" s="3"/>
      <c r="B133" s="64">
        <f t="shared" si="6"/>
        <v>0</v>
      </c>
      <c r="I133" s="8" t="str">
        <f t="shared" si="5"/>
        <v>0</v>
      </c>
      <c r="K133" s="9">
        <f t="shared" si="7"/>
        <v>0</v>
      </c>
    </row>
    <row r="134" spans="1:11" ht="24" customHeight="1" x14ac:dyDescent="0.2">
      <c r="A134" s="3"/>
      <c r="B134" s="64">
        <f t="shared" si="6"/>
        <v>0</v>
      </c>
      <c r="I134" s="8" t="str">
        <f t="shared" si="5"/>
        <v>0</v>
      </c>
      <c r="K134" s="9">
        <f t="shared" si="7"/>
        <v>0</v>
      </c>
    </row>
    <row r="135" spans="1:11" ht="24" customHeight="1" x14ac:dyDescent="0.2">
      <c r="A135" s="3"/>
      <c r="B135" s="64">
        <f t="shared" si="6"/>
        <v>0</v>
      </c>
      <c r="I135" s="8" t="str">
        <f t="shared" si="5"/>
        <v>0</v>
      </c>
      <c r="K135" s="9">
        <f t="shared" si="7"/>
        <v>0</v>
      </c>
    </row>
    <row r="136" spans="1:11" ht="24" customHeight="1" x14ac:dyDescent="0.2">
      <c r="A136" s="3"/>
      <c r="B136" s="64">
        <f t="shared" si="6"/>
        <v>0</v>
      </c>
      <c r="I136" s="8" t="str">
        <f t="shared" si="5"/>
        <v>0</v>
      </c>
      <c r="K136" s="9">
        <f t="shared" si="7"/>
        <v>0</v>
      </c>
    </row>
    <row r="137" spans="1:11" ht="24" customHeight="1" x14ac:dyDescent="0.2">
      <c r="A137" s="3"/>
      <c r="B137" s="64">
        <f t="shared" si="6"/>
        <v>0</v>
      </c>
      <c r="I137" s="8" t="str">
        <f t="shared" si="5"/>
        <v>0</v>
      </c>
      <c r="K137" s="9">
        <f t="shared" si="7"/>
        <v>0</v>
      </c>
    </row>
    <row r="138" spans="1:11" ht="24" customHeight="1" x14ac:dyDescent="0.2">
      <c r="A138" s="3"/>
      <c r="B138" s="64">
        <f t="shared" si="6"/>
        <v>0</v>
      </c>
      <c r="I138" s="8" t="str">
        <f t="shared" si="5"/>
        <v>0</v>
      </c>
      <c r="K138" s="9">
        <f t="shared" si="7"/>
        <v>0</v>
      </c>
    </row>
    <row r="139" spans="1:11" ht="24" customHeight="1" x14ac:dyDescent="0.2">
      <c r="A139" s="3"/>
      <c r="B139" s="64">
        <f t="shared" si="6"/>
        <v>0</v>
      </c>
      <c r="I139" s="8" t="str">
        <f t="shared" si="5"/>
        <v>0</v>
      </c>
      <c r="K139" s="9">
        <f t="shared" si="7"/>
        <v>0</v>
      </c>
    </row>
    <row r="140" spans="1:11" ht="24" customHeight="1" x14ac:dyDescent="0.2">
      <c r="A140" s="3"/>
      <c r="B140" s="64">
        <f t="shared" si="6"/>
        <v>0</v>
      </c>
      <c r="I140" s="8" t="str">
        <f t="shared" si="5"/>
        <v>0</v>
      </c>
      <c r="K140" s="9">
        <f t="shared" si="7"/>
        <v>0</v>
      </c>
    </row>
    <row r="141" spans="1:11" ht="24" customHeight="1" x14ac:dyDescent="0.2">
      <c r="A141" s="3"/>
      <c r="B141" s="64">
        <f t="shared" si="6"/>
        <v>0</v>
      </c>
      <c r="I141" s="8" t="str">
        <f t="shared" si="5"/>
        <v>0</v>
      </c>
      <c r="K141" s="9">
        <f t="shared" si="7"/>
        <v>0</v>
      </c>
    </row>
    <row r="142" spans="1:11" ht="24" customHeight="1" x14ac:dyDescent="0.2">
      <c r="A142" s="3"/>
      <c r="B142" s="64">
        <f t="shared" si="6"/>
        <v>0</v>
      </c>
      <c r="I142" s="8" t="str">
        <f t="shared" si="5"/>
        <v>0</v>
      </c>
      <c r="K142" s="9">
        <f t="shared" si="7"/>
        <v>0</v>
      </c>
    </row>
    <row r="143" spans="1:11" ht="24" customHeight="1" x14ac:dyDescent="0.2">
      <c r="A143" s="3"/>
      <c r="B143" s="64">
        <f t="shared" si="6"/>
        <v>0</v>
      </c>
      <c r="I143" s="8" t="str">
        <f t="shared" si="5"/>
        <v>0</v>
      </c>
      <c r="K143" s="9">
        <f t="shared" si="7"/>
        <v>0</v>
      </c>
    </row>
    <row r="144" spans="1:11" ht="24" customHeight="1" x14ac:dyDescent="0.2">
      <c r="A144" s="3"/>
      <c r="B144" s="64">
        <f t="shared" si="6"/>
        <v>0</v>
      </c>
      <c r="I144" s="8" t="str">
        <f t="shared" ref="I144:I207" si="8">IF(C144&lt;=3,"0",IF(C144&lt;=10,"5",IF(C144&lt;=15,"4",IF(C144&lt;=20,"3",IF(C144&lt;=30,"2",IF(C144&lt;=100,"1","0"))))))</f>
        <v>0</v>
      </c>
      <c r="K144" s="9">
        <f t="shared" si="7"/>
        <v>0</v>
      </c>
    </row>
    <row r="145" spans="1:11" ht="24" customHeight="1" x14ac:dyDescent="0.2">
      <c r="A145" s="3"/>
      <c r="B145" s="64">
        <f t="shared" si="6"/>
        <v>0</v>
      </c>
      <c r="I145" s="8" t="str">
        <f t="shared" si="8"/>
        <v>0</v>
      </c>
      <c r="K145" s="9">
        <f t="shared" si="7"/>
        <v>0</v>
      </c>
    </row>
    <row r="146" spans="1:11" ht="24" customHeight="1" x14ac:dyDescent="0.2">
      <c r="A146" s="3"/>
      <c r="B146" s="64">
        <f t="shared" si="6"/>
        <v>0</v>
      </c>
      <c r="I146" s="8" t="str">
        <f t="shared" si="8"/>
        <v>0</v>
      </c>
      <c r="K146" s="9">
        <f t="shared" si="7"/>
        <v>0</v>
      </c>
    </row>
    <row r="147" spans="1:11" ht="24" customHeight="1" x14ac:dyDescent="0.2">
      <c r="A147" s="3"/>
      <c r="B147" s="64">
        <f t="shared" si="6"/>
        <v>0</v>
      </c>
      <c r="I147" s="8" t="str">
        <f t="shared" si="8"/>
        <v>0</v>
      </c>
      <c r="K147" s="9">
        <f t="shared" si="7"/>
        <v>0</v>
      </c>
    </row>
    <row r="148" spans="1:11" ht="24" customHeight="1" x14ac:dyDescent="0.2">
      <c r="A148" s="3"/>
      <c r="B148" s="64">
        <f t="shared" si="6"/>
        <v>0</v>
      </c>
      <c r="I148" s="8" t="str">
        <f t="shared" si="8"/>
        <v>0</v>
      </c>
      <c r="K148" s="9">
        <f t="shared" si="7"/>
        <v>0</v>
      </c>
    </row>
    <row r="149" spans="1:11" ht="24" customHeight="1" x14ac:dyDescent="0.2">
      <c r="A149" s="3"/>
      <c r="B149" s="64">
        <f t="shared" si="6"/>
        <v>0</v>
      </c>
      <c r="I149" s="8" t="str">
        <f t="shared" si="8"/>
        <v>0</v>
      </c>
      <c r="K149" s="9">
        <f t="shared" si="7"/>
        <v>0</v>
      </c>
    </row>
    <row r="150" spans="1:11" ht="24" customHeight="1" x14ac:dyDescent="0.2">
      <c r="A150" s="3"/>
      <c r="B150" s="64">
        <f t="shared" si="6"/>
        <v>0</v>
      </c>
      <c r="I150" s="8" t="str">
        <f t="shared" si="8"/>
        <v>0</v>
      </c>
      <c r="K150" s="9">
        <f t="shared" si="7"/>
        <v>0</v>
      </c>
    </row>
    <row r="151" spans="1:11" ht="24" customHeight="1" x14ac:dyDescent="0.2">
      <c r="A151" s="3"/>
      <c r="B151" s="64">
        <f t="shared" si="6"/>
        <v>0</v>
      </c>
      <c r="I151" s="8" t="str">
        <f t="shared" si="8"/>
        <v>0</v>
      </c>
      <c r="K151" s="9">
        <f t="shared" si="7"/>
        <v>0</v>
      </c>
    </row>
    <row r="152" spans="1:11" ht="24" customHeight="1" x14ac:dyDescent="0.2">
      <c r="A152" s="3"/>
      <c r="B152" s="64">
        <f t="shared" si="6"/>
        <v>0</v>
      </c>
      <c r="I152" s="8" t="str">
        <f t="shared" si="8"/>
        <v>0</v>
      </c>
      <c r="K152" s="9">
        <f t="shared" si="7"/>
        <v>0</v>
      </c>
    </row>
    <row r="153" spans="1:11" ht="24" customHeight="1" x14ac:dyDescent="0.2">
      <c r="A153" s="3"/>
      <c r="B153" s="64">
        <f t="shared" si="6"/>
        <v>0</v>
      </c>
      <c r="I153" s="8" t="str">
        <f t="shared" si="8"/>
        <v>0</v>
      </c>
      <c r="K153" s="9">
        <f t="shared" si="7"/>
        <v>0</v>
      </c>
    </row>
    <row r="154" spans="1:11" ht="24" customHeight="1" x14ac:dyDescent="0.2">
      <c r="A154" s="3"/>
      <c r="B154" s="64">
        <f t="shared" si="6"/>
        <v>0</v>
      </c>
      <c r="I154" s="8" t="str">
        <f t="shared" si="8"/>
        <v>0</v>
      </c>
      <c r="K154" s="9">
        <f t="shared" si="7"/>
        <v>0</v>
      </c>
    </row>
    <row r="155" spans="1:11" ht="24" customHeight="1" x14ac:dyDescent="0.2">
      <c r="A155" s="3"/>
      <c r="B155" s="64">
        <f t="shared" si="6"/>
        <v>0</v>
      </c>
      <c r="I155" s="8" t="str">
        <f t="shared" si="8"/>
        <v>0</v>
      </c>
      <c r="K155" s="9">
        <f t="shared" si="7"/>
        <v>0</v>
      </c>
    </row>
    <row r="156" spans="1:11" ht="24" customHeight="1" x14ac:dyDescent="0.2">
      <c r="A156" s="3"/>
      <c r="B156" s="64">
        <f t="shared" si="6"/>
        <v>0</v>
      </c>
      <c r="I156" s="8" t="str">
        <f t="shared" si="8"/>
        <v>0</v>
      </c>
      <c r="K156" s="9">
        <f t="shared" si="7"/>
        <v>0</v>
      </c>
    </row>
    <row r="157" spans="1:11" ht="24" customHeight="1" x14ac:dyDescent="0.2">
      <c r="A157" s="3"/>
      <c r="B157" s="64">
        <f t="shared" si="6"/>
        <v>0</v>
      </c>
      <c r="I157" s="8" t="str">
        <f t="shared" si="8"/>
        <v>0</v>
      </c>
      <c r="K157" s="9">
        <f t="shared" si="7"/>
        <v>0</v>
      </c>
    </row>
    <row r="158" spans="1:11" ht="24" customHeight="1" x14ac:dyDescent="0.2">
      <c r="A158" s="3"/>
      <c r="B158" s="64">
        <f t="shared" si="6"/>
        <v>0</v>
      </c>
      <c r="I158" s="8" t="str">
        <f t="shared" si="8"/>
        <v>0</v>
      </c>
      <c r="K158" s="9">
        <f t="shared" si="7"/>
        <v>0</v>
      </c>
    </row>
    <row r="159" spans="1:11" ht="24" customHeight="1" x14ac:dyDescent="0.2">
      <c r="A159" s="3"/>
      <c r="B159" s="64">
        <f t="shared" si="6"/>
        <v>0</v>
      </c>
      <c r="I159" s="8" t="str">
        <f t="shared" si="8"/>
        <v>0</v>
      </c>
      <c r="K159" s="9">
        <f t="shared" si="7"/>
        <v>0</v>
      </c>
    </row>
    <row r="160" spans="1:11" ht="24" customHeight="1" x14ac:dyDescent="0.2">
      <c r="A160" s="3"/>
      <c r="B160" s="64">
        <f t="shared" si="6"/>
        <v>0</v>
      </c>
      <c r="I160" s="8" t="str">
        <f t="shared" si="8"/>
        <v>0</v>
      </c>
      <c r="K160" s="9">
        <f t="shared" si="7"/>
        <v>0</v>
      </c>
    </row>
    <row r="161" spans="1:11" ht="24" customHeight="1" x14ac:dyDescent="0.2">
      <c r="A161" s="3"/>
      <c r="B161" s="64">
        <f t="shared" si="6"/>
        <v>0</v>
      </c>
      <c r="I161" s="8" t="str">
        <f t="shared" si="8"/>
        <v>0</v>
      </c>
      <c r="K161" s="9">
        <f t="shared" si="7"/>
        <v>0</v>
      </c>
    </row>
    <row r="162" spans="1:11" ht="24" customHeight="1" x14ac:dyDescent="0.2">
      <c r="A162" s="3"/>
      <c r="B162" s="64">
        <f t="shared" si="6"/>
        <v>0</v>
      </c>
      <c r="I162" s="8" t="str">
        <f t="shared" si="8"/>
        <v>0</v>
      </c>
      <c r="K162" s="9">
        <f t="shared" si="7"/>
        <v>0</v>
      </c>
    </row>
    <row r="163" spans="1:11" ht="24" customHeight="1" x14ac:dyDescent="0.2">
      <c r="A163" s="3"/>
      <c r="B163" s="64">
        <f t="shared" si="6"/>
        <v>0</v>
      </c>
      <c r="I163" s="8" t="str">
        <f t="shared" si="8"/>
        <v>0</v>
      </c>
      <c r="K163" s="9">
        <f t="shared" si="7"/>
        <v>0</v>
      </c>
    </row>
    <row r="164" spans="1:11" ht="24" customHeight="1" x14ac:dyDescent="0.2">
      <c r="A164" s="3"/>
      <c r="B164" s="64">
        <f t="shared" si="6"/>
        <v>0</v>
      </c>
      <c r="I164" s="8" t="str">
        <f t="shared" si="8"/>
        <v>0</v>
      </c>
      <c r="K164" s="9">
        <f t="shared" si="7"/>
        <v>0</v>
      </c>
    </row>
    <row r="165" spans="1:11" ht="24" customHeight="1" x14ac:dyDescent="0.2">
      <c r="A165" s="3"/>
      <c r="B165" s="64">
        <f t="shared" si="6"/>
        <v>0</v>
      </c>
      <c r="I165" s="8" t="str">
        <f t="shared" si="8"/>
        <v>0</v>
      </c>
      <c r="K165" s="9">
        <f t="shared" si="7"/>
        <v>0</v>
      </c>
    </row>
    <row r="166" spans="1:11" ht="24" customHeight="1" x14ac:dyDescent="0.2">
      <c r="A166" s="3"/>
      <c r="B166" s="64">
        <f t="shared" si="6"/>
        <v>0</v>
      </c>
      <c r="I166" s="8" t="str">
        <f t="shared" si="8"/>
        <v>0</v>
      </c>
      <c r="K166" s="9">
        <f t="shared" si="7"/>
        <v>0</v>
      </c>
    </row>
    <row r="167" spans="1:11" ht="24" customHeight="1" x14ac:dyDescent="0.2">
      <c r="A167" s="3"/>
      <c r="B167" s="64">
        <f t="shared" si="6"/>
        <v>0</v>
      </c>
      <c r="I167" s="8" t="str">
        <f t="shared" si="8"/>
        <v>0</v>
      </c>
      <c r="K167" s="9">
        <f t="shared" si="7"/>
        <v>0</v>
      </c>
    </row>
    <row r="168" spans="1:11" ht="24" customHeight="1" x14ac:dyDescent="0.2">
      <c r="A168" s="3"/>
      <c r="B168" s="64">
        <f t="shared" si="6"/>
        <v>0</v>
      </c>
      <c r="I168" s="8" t="str">
        <f t="shared" si="8"/>
        <v>0</v>
      </c>
      <c r="K168" s="9">
        <f t="shared" si="7"/>
        <v>0</v>
      </c>
    </row>
    <row r="169" spans="1:11" ht="24" customHeight="1" x14ac:dyDescent="0.2">
      <c r="A169" s="3"/>
      <c r="B169" s="64">
        <f t="shared" si="6"/>
        <v>0</v>
      </c>
      <c r="I169" s="8" t="str">
        <f t="shared" si="8"/>
        <v>0</v>
      </c>
      <c r="K169" s="9">
        <f t="shared" si="7"/>
        <v>0</v>
      </c>
    </row>
    <row r="170" spans="1:11" ht="24" customHeight="1" x14ac:dyDescent="0.2">
      <c r="A170" s="3"/>
      <c r="B170" s="64">
        <f t="shared" si="6"/>
        <v>0</v>
      </c>
      <c r="I170" s="8" t="str">
        <f t="shared" si="8"/>
        <v>0</v>
      </c>
      <c r="K170" s="9">
        <f t="shared" si="7"/>
        <v>0</v>
      </c>
    </row>
    <row r="171" spans="1:11" ht="24" customHeight="1" x14ac:dyDescent="0.2">
      <c r="A171" s="3"/>
      <c r="B171" s="64">
        <f t="shared" si="6"/>
        <v>0</v>
      </c>
      <c r="I171" s="8" t="str">
        <f t="shared" si="8"/>
        <v>0</v>
      </c>
      <c r="K171" s="9">
        <f t="shared" si="7"/>
        <v>0</v>
      </c>
    </row>
    <row r="172" spans="1:11" ht="24" customHeight="1" x14ac:dyDescent="0.2">
      <c r="A172" s="3"/>
      <c r="B172" s="64">
        <f t="shared" si="6"/>
        <v>0</v>
      </c>
      <c r="I172" s="8" t="str">
        <f t="shared" si="8"/>
        <v>0</v>
      </c>
      <c r="K172" s="9">
        <f t="shared" si="7"/>
        <v>0</v>
      </c>
    </row>
    <row r="173" spans="1:11" ht="24" customHeight="1" x14ac:dyDescent="0.2">
      <c r="A173" s="3"/>
      <c r="B173" s="64">
        <f t="shared" si="6"/>
        <v>0</v>
      </c>
      <c r="I173" s="8" t="str">
        <f t="shared" si="8"/>
        <v>0</v>
      </c>
      <c r="K173" s="9">
        <f t="shared" si="7"/>
        <v>0</v>
      </c>
    </row>
    <row r="174" spans="1:11" ht="24" customHeight="1" x14ac:dyDescent="0.2">
      <c r="A174" s="3"/>
      <c r="B174" s="64">
        <f t="shared" si="6"/>
        <v>0</v>
      </c>
      <c r="I174" s="8" t="str">
        <f t="shared" si="8"/>
        <v>0</v>
      </c>
      <c r="K174" s="9">
        <f t="shared" si="7"/>
        <v>0</v>
      </c>
    </row>
    <row r="175" spans="1:11" ht="24" customHeight="1" x14ac:dyDescent="0.2">
      <c r="A175" s="3"/>
      <c r="B175" s="64">
        <f t="shared" si="6"/>
        <v>0</v>
      </c>
      <c r="I175" s="8" t="str">
        <f t="shared" si="8"/>
        <v>0</v>
      </c>
      <c r="K175" s="9">
        <f t="shared" si="7"/>
        <v>0</v>
      </c>
    </row>
    <row r="176" spans="1:11" ht="24" customHeight="1" x14ac:dyDescent="0.2">
      <c r="A176" s="3"/>
      <c r="B176" s="64">
        <f t="shared" si="6"/>
        <v>0</v>
      </c>
      <c r="I176" s="8" t="str">
        <f t="shared" si="8"/>
        <v>0</v>
      </c>
      <c r="K176" s="9">
        <f t="shared" si="7"/>
        <v>0</v>
      </c>
    </row>
    <row r="177" spans="1:11" ht="24" customHeight="1" x14ac:dyDescent="0.2">
      <c r="A177" s="3"/>
      <c r="B177" s="64">
        <f t="shared" si="6"/>
        <v>0</v>
      </c>
      <c r="I177" s="8" t="str">
        <f t="shared" si="8"/>
        <v>0</v>
      </c>
      <c r="K177" s="9">
        <f t="shared" si="7"/>
        <v>0</v>
      </c>
    </row>
    <row r="178" spans="1:11" ht="24" customHeight="1" x14ac:dyDescent="0.2">
      <c r="A178" s="3"/>
      <c r="B178" s="64">
        <f t="shared" si="6"/>
        <v>0</v>
      </c>
      <c r="I178" s="8" t="str">
        <f t="shared" si="8"/>
        <v>0</v>
      </c>
      <c r="K178" s="9">
        <f t="shared" si="7"/>
        <v>0</v>
      </c>
    </row>
    <row r="179" spans="1:11" ht="24" customHeight="1" x14ac:dyDescent="0.2">
      <c r="A179" s="3"/>
      <c r="B179" s="64">
        <f t="shared" si="6"/>
        <v>0</v>
      </c>
      <c r="I179" s="8" t="str">
        <f t="shared" si="8"/>
        <v>0</v>
      </c>
      <c r="K179" s="9">
        <f t="shared" si="7"/>
        <v>0</v>
      </c>
    </row>
    <row r="180" spans="1:11" ht="24" customHeight="1" x14ac:dyDescent="0.2">
      <c r="A180" s="3"/>
      <c r="B180" s="64">
        <f t="shared" si="6"/>
        <v>0</v>
      </c>
      <c r="I180" s="8" t="str">
        <f t="shared" si="8"/>
        <v>0</v>
      </c>
      <c r="K180" s="9">
        <f t="shared" si="7"/>
        <v>0</v>
      </c>
    </row>
    <row r="181" spans="1:11" ht="24" customHeight="1" x14ac:dyDescent="0.2">
      <c r="A181" s="3"/>
      <c r="B181" s="64">
        <f t="shared" si="6"/>
        <v>0</v>
      </c>
      <c r="I181" s="8" t="str">
        <f t="shared" si="8"/>
        <v>0</v>
      </c>
      <c r="K181" s="9">
        <f t="shared" si="7"/>
        <v>0</v>
      </c>
    </row>
    <row r="182" spans="1:11" ht="24" customHeight="1" x14ac:dyDescent="0.2">
      <c r="A182" s="3"/>
      <c r="B182" s="64">
        <f t="shared" si="6"/>
        <v>0</v>
      </c>
      <c r="I182" s="8" t="str">
        <f t="shared" si="8"/>
        <v>0</v>
      </c>
      <c r="K182" s="9">
        <f t="shared" si="7"/>
        <v>0</v>
      </c>
    </row>
    <row r="183" spans="1:11" ht="24" customHeight="1" x14ac:dyDescent="0.2">
      <c r="A183" s="3"/>
      <c r="B183" s="64">
        <f t="shared" si="6"/>
        <v>0</v>
      </c>
      <c r="I183" s="8" t="str">
        <f t="shared" si="8"/>
        <v>0</v>
      </c>
      <c r="K183" s="9">
        <f t="shared" si="7"/>
        <v>0</v>
      </c>
    </row>
    <row r="184" spans="1:11" ht="24" customHeight="1" x14ac:dyDescent="0.2">
      <c r="A184" s="3"/>
      <c r="B184" s="64">
        <f t="shared" si="6"/>
        <v>0</v>
      </c>
      <c r="I184" s="8" t="str">
        <f t="shared" si="8"/>
        <v>0</v>
      </c>
      <c r="K184" s="9">
        <f t="shared" si="7"/>
        <v>0</v>
      </c>
    </row>
    <row r="185" spans="1:11" ht="24" customHeight="1" x14ac:dyDescent="0.2">
      <c r="A185" s="3"/>
      <c r="B185" s="64">
        <f t="shared" si="6"/>
        <v>0</v>
      </c>
      <c r="I185" s="8" t="str">
        <f t="shared" si="8"/>
        <v>0</v>
      </c>
      <c r="K185" s="9">
        <f t="shared" si="7"/>
        <v>0</v>
      </c>
    </row>
    <row r="186" spans="1:11" ht="24" customHeight="1" x14ac:dyDescent="0.2">
      <c r="A186" s="3"/>
      <c r="B186" s="64">
        <f t="shared" si="6"/>
        <v>0</v>
      </c>
      <c r="I186" s="8" t="str">
        <f t="shared" si="8"/>
        <v>0</v>
      </c>
      <c r="K186" s="9">
        <f t="shared" si="7"/>
        <v>0</v>
      </c>
    </row>
    <row r="187" spans="1:11" ht="24" customHeight="1" x14ac:dyDescent="0.2">
      <c r="A187" s="3"/>
      <c r="B187" s="64">
        <f t="shared" si="6"/>
        <v>0</v>
      </c>
      <c r="I187" s="8" t="str">
        <f t="shared" si="8"/>
        <v>0</v>
      </c>
      <c r="K187" s="9">
        <f t="shared" si="7"/>
        <v>0</v>
      </c>
    </row>
    <row r="188" spans="1:11" ht="24" customHeight="1" x14ac:dyDescent="0.2">
      <c r="A188" s="3"/>
      <c r="B188" s="64">
        <f t="shared" si="6"/>
        <v>0</v>
      </c>
      <c r="I188" s="8" t="str">
        <f t="shared" si="8"/>
        <v>0</v>
      </c>
      <c r="K188" s="9">
        <f t="shared" si="7"/>
        <v>0</v>
      </c>
    </row>
    <row r="189" spans="1:11" ht="24" customHeight="1" x14ac:dyDescent="0.2">
      <c r="A189" s="3"/>
      <c r="B189" s="64">
        <f t="shared" si="6"/>
        <v>0</v>
      </c>
      <c r="I189" s="8" t="str">
        <f t="shared" si="8"/>
        <v>0</v>
      </c>
      <c r="K189" s="9">
        <f t="shared" si="7"/>
        <v>0</v>
      </c>
    </row>
    <row r="190" spans="1:11" ht="24" customHeight="1" x14ac:dyDescent="0.2">
      <c r="A190" s="3"/>
      <c r="B190" s="64">
        <f t="shared" si="6"/>
        <v>0</v>
      </c>
      <c r="I190" s="8" t="str">
        <f t="shared" si="8"/>
        <v>0</v>
      </c>
      <c r="K190" s="9">
        <f t="shared" si="7"/>
        <v>0</v>
      </c>
    </row>
    <row r="191" spans="1:11" ht="24" customHeight="1" x14ac:dyDescent="0.2">
      <c r="A191" s="3"/>
      <c r="B191" s="64">
        <f t="shared" si="6"/>
        <v>0</v>
      </c>
      <c r="I191" s="8" t="str">
        <f t="shared" si="8"/>
        <v>0</v>
      </c>
      <c r="K191" s="9">
        <f t="shared" si="7"/>
        <v>0</v>
      </c>
    </row>
    <row r="192" spans="1:11" ht="24" customHeight="1" x14ac:dyDescent="0.2">
      <c r="A192" s="3"/>
      <c r="B192" s="64">
        <f t="shared" si="6"/>
        <v>0</v>
      </c>
      <c r="I192" s="8" t="str">
        <f t="shared" si="8"/>
        <v>0</v>
      </c>
      <c r="K192" s="9">
        <f t="shared" si="7"/>
        <v>0</v>
      </c>
    </row>
    <row r="193" spans="1:11" ht="24" customHeight="1" x14ac:dyDescent="0.2">
      <c r="A193" s="3"/>
      <c r="B193" s="64">
        <f t="shared" si="6"/>
        <v>0</v>
      </c>
      <c r="I193" s="8" t="str">
        <f t="shared" si="8"/>
        <v>0</v>
      </c>
      <c r="K193" s="9">
        <f t="shared" si="7"/>
        <v>0</v>
      </c>
    </row>
    <row r="194" spans="1:11" ht="24" customHeight="1" x14ac:dyDescent="0.2">
      <c r="A194" s="3"/>
      <c r="B194" s="64">
        <f t="shared" si="6"/>
        <v>0</v>
      </c>
      <c r="I194" s="8" t="str">
        <f t="shared" si="8"/>
        <v>0</v>
      </c>
      <c r="K194" s="9">
        <f t="shared" si="7"/>
        <v>0</v>
      </c>
    </row>
    <row r="195" spans="1:11" ht="24" customHeight="1" x14ac:dyDescent="0.2">
      <c r="A195" s="3"/>
      <c r="B195" s="64">
        <f t="shared" ref="B195:B258" si="9">IF(C195&gt;0,1,0)</f>
        <v>0</v>
      </c>
      <c r="I195" s="8" t="str">
        <f t="shared" si="8"/>
        <v>0</v>
      </c>
      <c r="K195" s="9">
        <f t="shared" ref="K195:K258" si="10">J195/$K$2</f>
        <v>0</v>
      </c>
    </row>
    <row r="196" spans="1:11" ht="24" customHeight="1" x14ac:dyDescent="0.2">
      <c r="A196" s="3"/>
      <c r="B196" s="64">
        <f t="shared" si="9"/>
        <v>0</v>
      </c>
      <c r="I196" s="8" t="str">
        <f t="shared" si="8"/>
        <v>0</v>
      </c>
      <c r="K196" s="9">
        <f t="shared" si="10"/>
        <v>0</v>
      </c>
    </row>
    <row r="197" spans="1:11" ht="24" customHeight="1" x14ac:dyDescent="0.2">
      <c r="A197" s="3"/>
      <c r="B197" s="64">
        <f t="shared" si="9"/>
        <v>0</v>
      </c>
      <c r="I197" s="8" t="str">
        <f t="shared" si="8"/>
        <v>0</v>
      </c>
      <c r="K197" s="9">
        <f t="shared" si="10"/>
        <v>0</v>
      </c>
    </row>
    <row r="198" spans="1:11" ht="24" customHeight="1" x14ac:dyDescent="0.2">
      <c r="A198" s="3"/>
      <c r="B198" s="64">
        <f t="shared" si="9"/>
        <v>0</v>
      </c>
      <c r="I198" s="8" t="str">
        <f t="shared" si="8"/>
        <v>0</v>
      </c>
      <c r="K198" s="9">
        <f t="shared" si="10"/>
        <v>0</v>
      </c>
    </row>
    <row r="199" spans="1:11" ht="24" customHeight="1" x14ac:dyDescent="0.2">
      <c r="A199" s="3"/>
      <c r="B199" s="64">
        <f t="shared" si="9"/>
        <v>0</v>
      </c>
      <c r="I199" s="8" t="str">
        <f t="shared" si="8"/>
        <v>0</v>
      </c>
      <c r="K199" s="9">
        <f t="shared" si="10"/>
        <v>0</v>
      </c>
    </row>
    <row r="200" spans="1:11" ht="24" customHeight="1" x14ac:dyDescent="0.2">
      <c r="A200" s="3"/>
      <c r="B200" s="64">
        <f t="shared" si="9"/>
        <v>0</v>
      </c>
      <c r="I200" s="8" t="str">
        <f t="shared" si="8"/>
        <v>0</v>
      </c>
      <c r="K200" s="9">
        <f t="shared" si="10"/>
        <v>0</v>
      </c>
    </row>
    <row r="201" spans="1:11" ht="24" customHeight="1" x14ac:dyDescent="0.2">
      <c r="A201" s="3"/>
      <c r="B201" s="64">
        <f t="shared" si="9"/>
        <v>0</v>
      </c>
      <c r="I201" s="8" t="str">
        <f t="shared" si="8"/>
        <v>0</v>
      </c>
      <c r="K201" s="9">
        <f t="shared" si="10"/>
        <v>0</v>
      </c>
    </row>
    <row r="202" spans="1:11" ht="24" customHeight="1" x14ac:dyDescent="0.2">
      <c r="A202" s="3"/>
      <c r="B202" s="64">
        <f t="shared" si="9"/>
        <v>0</v>
      </c>
      <c r="I202" s="8" t="str">
        <f t="shared" si="8"/>
        <v>0</v>
      </c>
      <c r="K202" s="9">
        <f t="shared" si="10"/>
        <v>0</v>
      </c>
    </row>
    <row r="203" spans="1:11" ht="24" customHeight="1" x14ac:dyDescent="0.2">
      <c r="A203" s="3"/>
      <c r="B203" s="64">
        <f t="shared" si="9"/>
        <v>0</v>
      </c>
      <c r="I203" s="8" t="str">
        <f t="shared" si="8"/>
        <v>0</v>
      </c>
      <c r="K203" s="9">
        <f t="shared" si="10"/>
        <v>0</v>
      </c>
    </row>
    <row r="204" spans="1:11" ht="24" customHeight="1" x14ac:dyDescent="0.2">
      <c r="A204" s="3"/>
      <c r="B204" s="64">
        <f t="shared" si="9"/>
        <v>0</v>
      </c>
      <c r="I204" s="8" t="str">
        <f t="shared" si="8"/>
        <v>0</v>
      </c>
      <c r="K204" s="9">
        <f t="shared" si="10"/>
        <v>0</v>
      </c>
    </row>
    <row r="205" spans="1:11" ht="24" customHeight="1" x14ac:dyDescent="0.2">
      <c r="A205" s="3"/>
      <c r="B205" s="64">
        <f t="shared" si="9"/>
        <v>0</v>
      </c>
      <c r="I205" s="8" t="str">
        <f t="shared" si="8"/>
        <v>0</v>
      </c>
      <c r="K205" s="9">
        <f t="shared" si="10"/>
        <v>0</v>
      </c>
    </row>
    <row r="206" spans="1:11" ht="24" customHeight="1" x14ac:dyDescent="0.2">
      <c r="A206" s="3"/>
      <c r="B206" s="64">
        <f t="shared" si="9"/>
        <v>0</v>
      </c>
      <c r="I206" s="8" t="str">
        <f t="shared" si="8"/>
        <v>0</v>
      </c>
      <c r="K206" s="9">
        <f t="shared" si="10"/>
        <v>0</v>
      </c>
    </row>
    <row r="207" spans="1:11" ht="24" customHeight="1" x14ac:dyDescent="0.2">
      <c r="A207" s="3"/>
      <c r="B207" s="64">
        <f t="shared" si="9"/>
        <v>0</v>
      </c>
      <c r="I207" s="8" t="str">
        <f t="shared" si="8"/>
        <v>0</v>
      </c>
      <c r="K207" s="9">
        <f t="shared" si="10"/>
        <v>0</v>
      </c>
    </row>
    <row r="208" spans="1:11" ht="24" customHeight="1" x14ac:dyDescent="0.2">
      <c r="A208" s="3"/>
      <c r="B208" s="64">
        <f t="shared" si="9"/>
        <v>0</v>
      </c>
      <c r="I208" s="8" t="str">
        <f t="shared" ref="I208:I262" si="11">IF(C208&lt;=3,"0",IF(C208&lt;=10,"5",IF(C208&lt;=15,"4",IF(C208&lt;=20,"3",IF(C208&lt;=30,"2",IF(C208&lt;=100,"1","0"))))))</f>
        <v>0</v>
      </c>
      <c r="K208" s="9">
        <f t="shared" si="10"/>
        <v>0</v>
      </c>
    </row>
    <row r="209" spans="1:11" ht="24" customHeight="1" x14ac:dyDescent="0.2">
      <c r="A209" s="3"/>
      <c r="B209" s="64">
        <f t="shared" si="9"/>
        <v>0</v>
      </c>
      <c r="I209" s="8" t="str">
        <f t="shared" si="11"/>
        <v>0</v>
      </c>
      <c r="K209" s="9">
        <f t="shared" si="10"/>
        <v>0</v>
      </c>
    </row>
    <row r="210" spans="1:11" ht="24" customHeight="1" x14ac:dyDescent="0.2">
      <c r="A210" s="3"/>
      <c r="B210" s="64">
        <f t="shared" si="9"/>
        <v>0</v>
      </c>
      <c r="I210" s="8" t="str">
        <f t="shared" si="11"/>
        <v>0</v>
      </c>
      <c r="K210" s="9">
        <f t="shared" si="10"/>
        <v>0</v>
      </c>
    </row>
    <row r="211" spans="1:11" ht="24" customHeight="1" x14ac:dyDescent="0.2">
      <c r="A211" s="3"/>
      <c r="B211" s="64">
        <f t="shared" si="9"/>
        <v>0</v>
      </c>
      <c r="I211" s="8" t="str">
        <f t="shared" si="11"/>
        <v>0</v>
      </c>
      <c r="K211" s="9">
        <f t="shared" si="10"/>
        <v>0</v>
      </c>
    </row>
    <row r="212" spans="1:11" ht="24" customHeight="1" x14ac:dyDescent="0.2">
      <c r="A212" s="3"/>
      <c r="B212" s="64">
        <f t="shared" si="9"/>
        <v>0</v>
      </c>
      <c r="I212" s="8" t="str">
        <f t="shared" si="11"/>
        <v>0</v>
      </c>
      <c r="K212" s="9">
        <f t="shared" si="10"/>
        <v>0</v>
      </c>
    </row>
    <row r="213" spans="1:11" ht="24" customHeight="1" x14ac:dyDescent="0.2">
      <c r="A213" s="3"/>
      <c r="B213" s="64">
        <f t="shared" si="9"/>
        <v>0</v>
      </c>
      <c r="I213" s="8" t="str">
        <f t="shared" si="11"/>
        <v>0</v>
      </c>
      <c r="K213" s="9">
        <f t="shared" si="10"/>
        <v>0</v>
      </c>
    </row>
    <row r="214" spans="1:11" ht="24" customHeight="1" x14ac:dyDescent="0.2">
      <c r="A214" s="3"/>
      <c r="B214" s="64">
        <f t="shared" si="9"/>
        <v>0</v>
      </c>
      <c r="I214" s="8" t="str">
        <f t="shared" si="11"/>
        <v>0</v>
      </c>
      <c r="K214" s="9">
        <f t="shared" si="10"/>
        <v>0</v>
      </c>
    </row>
    <row r="215" spans="1:11" ht="24" customHeight="1" x14ac:dyDescent="0.2">
      <c r="A215" s="3"/>
      <c r="B215" s="64">
        <f t="shared" si="9"/>
        <v>0</v>
      </c>
      <c r="I215" s="8" t="str">
        <f t="shared" si="11"/>
        <v>0</v>
      </c>
      <c r="K215" s="9">
        <f t="shared" si="10"/>
        <v>0</v>
      </c>
    </row>
    <row r="216" spans="1:11" ht="24" customHeight="1" x14ac:dyDescent="0.2">
      <c r="A216" s="3"/>
      <c r="B216" s="64">
        <f t="shared" si="9"/>
        <v>0</v>
      </c>
      <c r="I216" s="8" t="str">
        <f t="shared" si="11"/>
        <v>0</v>
      </c>
      <c r="K216" s="9">
        <f t="shared" si="10"/>
        <v>0</v>
      </c>
    </row>
    <row r="217" spans="1:11" ht="24" customHeight="1" x14ac:dyDescent="0.2">
      <c r="A217" s="3"/>
      <c r="B217" s="64">
        <f t="shared" si="9"/>
        <v>0</v>
      </c>
      <c r="I217" s="8" t="str">
        <f t="shared" si="11"/>
        <v>0</v>
      </c>
      <c r="K217" s="9">
        <f t="shared" si="10"/>
        <v>0</v>
      </c>
    </row>
    <row r="218" spans="1:11" ht="24" customHeight="1" x14ac:dyDescent="0.2">
      <c r="A218" s="3"/>
      <c r="B218" s="64">
        <f t="shared" si="9"/>
        <v>0</v>
      </c>
      <c r="I218" s="8" t="str">
        <f t="shared" si="11"/>
        <v>0</v>
      </c>
      <c r="K218" s="9">
        <f t="shared" si="10"/>
        <v>0</v>
      </c>
    </row>
    <row r="219" spans="1:11" ht="24" customHeight="1" x14ac:dyDescent="0.2">
      <c r="A219" s="3"/>
      <c r="B219" s="64">
        <f t="shared" si="9"/>
        <v>0</v>
      </c>
      <c r="I219" s="8" t="str">
        <f t="shared" si="11"/>
        <v>0</v>
      </c>
      <c r="K219" s="9">
        <f t="shared" si="10"/>
        <v>0</v>
      </c>
    </row>
    <row r="220" spans="1:11" ht="24" customHeight="1" x14ac:dyDescent="0.2">
      <c r="A220" s="3"/>
      <c r="B220" s="64">
        <f t="shared" si="9"/>
        <v>0</v>
      </c>
      <c r="I220" s="8" t="str">
        <f t="shared" si="11"/>
        <v>0</v>
      </c>
      <c r="K220" s="9">
        <f t="shared" si="10"/>
        <v>0</v>
      </c>
    </row>
    <row r="221" spans="1:11" ht="24" customHeight="1" x14ac:dyDescent="0.2">
      <c r="A221" s="3"/>
      <c r="B221" s="64">
        <f t="shared" si="9"/>
        <v>0</v>
      </c>
      <c r="I221" s="8" t="str">
        <f t="shared" si="11"/>
        <v>0</v>
      </c>
      <c r="K221" s="9">
        <f t="shared" si="10"/>
        <v>0</v>
      </c>
    </row>
    <row r="222" spans="1:11" ht="24" customHeight="1" x14ac:dyDescent="0.2">
      <c r="A222" s="3"/>
      <c r="B222" s="64">
        <f t="shared" si="9"/>
        <v>0</v>
      </c>
      <c r="I222" s="8" t="str">
        <f t="shared" si="11"/>
        <v>0</v>
      </c>
      <c r="K222" s="9">
        <f t="shared" si="10"/>
        <v>0</v>
      </c>
    </row>
    <row r="223" spans="1:11" ht="24" customHeight="1" x14ac:dyDescent="0.2">
      <c r="A223" s="3"/>
      <c r="B223" s="64">
        <f t="shared" si="9"/>
        <v>0</v>
      </c>
      <c r="I223" s="8" t="str">
        <f t="shared" si="11"/>
        <v>0</v>
      </c>
      <c r="K223" s="9">
        <f t="shared" si="10"/>
        <v>0</v>
      </c>
    </row>
    <row r="224" spans="1:11" ht="24" customHeight="1" x14ac:dyDescent="0.2">
      <c r="A224" s="3"/>
      <c r="B224" s="64">
        <f t="shared" si="9"/>
        <v>0</v>
      </c>
      <c r="I224" s="8" t="str">
        <f t="shared" si="11"/>
        <v>0</v>
      </c>
      <c r="K224" s="9">
        <f t="shared" si="10"/>
        <v>0</v>
      </c>
    </row>
    <row r="225" spans="1:11" ht="24" customHeight="1" x14ac:dyDescent="0.2">
      <c r="A225" s="3"/>
      <c r="B225" s="64">
        <f t="shared" si="9"/>
        <v>0</v>
      </c>
      <c r="I225" s="8" t="str">
        <f t="shared" si="11"/>
        <v>0</v>
      </c>
      <c r="K225" s="9">
        <f t="shared" si="10"/>
        <v>0</v>
      </c>
    </row>
    <row r="226" spans="1:11" ht="24" customHeight="1" x14ac:dyDescent="0.2">
      <c r="A226" s="3"/>
      <c r="B226" s="64">
        <f t="shared" si="9"/>
        <v>0</v>
      </c>
      <c r="I226" s="8" t="str">
        <f t="shared" si="11"/>
        <v>0</v>
      </c>
      <c r="K226" s="9">
        <f t="shared" si="10"/>
        <v>0</v>
      </c>
    </row>
    <row r="227" spans="1:11" ht="24" customHeight="1" x14ac:dyDescent="0.2">
      <c r="A227" s="3"/>
      <c r="B227" s="64">
        <f t="shared" si="9"/>
        <v>0</v>
      </c>
      <c r="I227" s="8" t="str">
        <f t="shared" si="11"/>
        <v>0</v>
      </c>
      <c r="K227" s="9">
        <f t="shared" si="10"/>
        <v>0</v>
      </c>
    </row>
    <row r="228" spans="1:11" ht="24" customHeight="1" x14ac:dyDescent="0.2">
      <c r="A228" s="3"/>
      <c r="B228" s="64">
        <f t="shared" si="9"/>
        <v>0</v>
      </c>
      <c r="I228" s="8" t="str">
        <f t="shared" si="11"/>
        <v>0</v>
      </c>
      <c r="K228" s="9">
        <f t="shared" si="10"/>
        <v>0</v>
      </c>
    </row>
    <row r="229" spans="1:11" ht="24" customHeight="1" x14ac:dyDescent="0.2">
      <c r="A229" s="3"/>
      <c r="B229" s="64">
        <f t="shared" si="9"/>
        <v>0</v>
      </c>
      <c r="I229" s="8" t="str">
        <f t="shared" si="11"/>
        <v>0</v>
      </c>
      <c r="K229" s="9">
        <f t="shared" si="10"/>
        <v>0</v>
      </c>
    </row>
    <row r="230" spans="1:11" ht="24" customHeight="1" x14ac:dyDescent="0.2">
      <c r="A230" s="3"/>
      <c r="B230" s="64">
        <f t="shared" si="9"/>
        <v>0</v>
      </c>
      <c r="I230" s="8" t="str">
        <f t="shared" si="11"/>
        <v>0</v>
      </c>
      <c r="K230" s="9">
        <f t="shared" si="10"/>
        <v>0</v>
      </c>
    </row>
    <row r="231" spans="1:11" ht="24" customHeight="1" x14ac:dyDescent="0.2">
      <c r="A231" s="3"/>
      <c r="B231" s="64">
        <f t="shared" si="9"/>
        <v>0</v>
      </c>
      <c r="I231" s="8" t="str">
        <f t="shared" si="11"/>
        <v>0</v>
      </c>
      <c r="K231" s="9">
        <f t="shared" si="10"/>
        <v>0</v>
      </c>
    </row>
    <row r="232" spans="1:11" ht="24" customHeight="1" x14ac:dyDescent="0.2">
      <c r="A232" s="3"/>
      <c r="B232" s="64">
        <f t="shared" si="9"/>
        <v>0</v>
      </c>
      <c r="I232" s="8" t="str">
        <f t="shared" si="11"/>
        <v>0</v>
      </c>
      <c r="K232" s="9">
        <f t="shared" si="10"/>
        <v>0</v>
      </c>
    </row>
    <row r="233" spans="1:11" ht="24" customHeight="1" x14ac:dyDescent="0.2">
      <c r="A233" s="3"/>
      <c r="B233" s="64">
        <f t="shared" si="9"/>
        <v>0</v>
      </c>
      <c r="I233" s="8" t="str">
        <f t="shared" si="11"/>
        <v>0</v>
      </c>
      <c r="K233" s="9">
        <f t="shared" si="10"/>
        <v>0</v>
      </c>
    </row>
    <row r="234" spans="1:11" ht="24" customHeight="1" x14ac:dyDescent="0.2">
      <c r="A234" s="3"/>
      <c r="B234" s="64">
        <f t="shared" si="9"/>
        <v>0</v>
      </c>
      <c r="I234" s="8" t="str">
        <f t="shared" si="11"/>
        <v>0</v>
      </c>
      <c r="K234" s="9">
        <f t="shared" si="10"/>
        <v>0</v>
      </c>
    </row>
    <row r="235" spans="1:11" ht="24" customHeight="1" x14ac:dyDescent="0.2">
      <c r="A235" s="3"/>
      <c r="B235" s="64">
        <f t="shared" si="9"/>
        <v>0</v>
      </c>
      <c r="I235" s="8" t="str">
        <f t="shared" si="11"/>
        <v>0</v>
      </c>
      <c r="K235" s="9">
        <f t="shared" si="10"/>
        <v>0</v>
      </c>
    </row>
    <row r="236" spans="1:11" ht="24" customHeight="1" x14ac:dyDescent="0.2">
      <c r="A236" s="3"/>
      <c r="B236" s="64">
        <f t="shared" si="9"/>
        <v>0</v>
      </c>
      <c r="I236" s="8" t="str">
        <f t="shared" si="11"/>
        <v>0</v>
      </c>
      <c r="K236" s="9">
        <f t="shared" si="10"/>
        <v>0</v>
      </c>
    </row>
    <row r="237" spans="1:11" ht="24" customHeight="1" x14ac:dyDescent="0.2">
      <c r="A237" s="3"/>
      <c r="B237" s="64">
        <f t="shared" si="9"/>
        <v>0</v>
      </c>
      <c r="I237" s="8" t="str">
        <f t="shared" si="11"/>
        <v>0</v>
      </c>
      <c r="K237" s="9">
        <f t="shared" si="10"/>
        <v>0</v>
      </c>
    </row>
    <row r="238" spans="1:11" ht="24" customHeight="1" x14ac:dyDescent="0.2">
      <c r="A238" s="3"/>
      <c r="B238" s="64">
        <f t="shared" si="9"/>
        <v>0</v>
      </c>
      <c r="I238" s="8" t="str">
        <f t="shared" si="11"/>
        <v>0</v>
      </c>
      <c r="K238" s="9">
        <f t="shared" si="10"/>
        <v>0</v>
      </c>
    </row>
    <row r="239" spans="1:11" ht="24" customHeight="1" x14ac:dyDescent="0.2">
      <c r="A239" s="3"/>
      <c r="B239" s="64">
        <f t="shared" si="9"/>
        <v>0</v>
      </c>
      <c r="I239" s="8" t="str">
        <f t="shared" si="11"/>
        <v>0</v>
      </c>
      <c r="K239" s="9">
        <f t="shared" si="10"/>
        <v>0</v>
      </c>
    </row>
    <row r="240" spans="1:11" ht="24" customHeight="1" x14ac:dyDescent="0.2">
      <c r="A240" s="3"/>
      <c r="B240" s="64">
        <f t="shared" si="9"/>
        <v>0</v>
      </c>
      <c r="I240" s="8" t="str">
        <f t="shared" si="11"/>
        <v>0</v>
      </c>
      <c r="K240" s="9">
        <f t="shared" si="10"/>
        <v>0</v>
      </c>
    </row>
    <row r="241" spans="1:11" ht="24" customHeight="1" x14ac:dyDescent="0.2">
      <c r="A241" s="3"/>
      <c r="B241" s="64">
        <f t="shared" si="9"/>
        <v>0</v>
      </c>
      <c r="I241" s="8" t="str">
        <f t="shared" si="11"/>
        <v>0</v>
      </c>
      <c r="K241" s="9">
        <f t="shared" si="10"/>
        <v>0</v>
      </c>
    </row>
    <row r="242" spans="1:11" ht="24" customHeight="1" x14ac:dyDescent="0.2">
      <c r="A242" s="3"/>
      <c r="B242" s="64">
        <f t="shared" si="9"/>
        <v>0</v>
      </c>
      <c r="I242" s="8" t="str">
        <f t="shared" si="11"/>
        <v>0</v>
      </c>
      <c r="K242" s="9">
        <f t="shared" si="10"/>
        <v>0</v>
      </c>
    </row>
    <row r="243" spans="1:11" ht="24" customHeight="1" x14ac:dyDescent="0.2">
      <c r="A243" s="3"/>
      <c r="B243" s="64">
        <f t="shared" si="9"/>
        <v>0</v>
      </c>
      <c r="I243" s="8" t="str">
        <f t="shared" si="11"/>
        <v>0</v>
      </c>
      <c r="K243" s="9">
        <f t="shared" si="10"/>
        <v>0</v>
      </c>
    </row>
    <row r="244" spans="1:11" ht="24" customHeight="1" x14ac:dyDescent="0.2">
      <c r="A244" s="3"/>
      <c r="B244" s="64">
        <f t="shared" si="9"/>
        <v>0</v>
      </c>
      <c r="I244" s="8" t="str">
        <f t="shared" si="11"/>
        <v>0</v>
      </c>
      <c r="K244" s="9">
        <f t="shared" si="10"/>
        <v>0</v>
      </c>
    </row>
    <row r="245" spans="1:11" ht="24" customHeight="1" x14ac:dyDescent="0.2">
      <c r="A245" s="3"/>
      <c r="B245" s="64">
        <f t="shared" si="9"/>
        <v>0</v>
      </c>
      <c r="I245" s="8" t="str">
        <f t="shared" si="11"/>
        <v>0</v>
      </c>
      <c r="K245" s="9">
        <f t="shared" si="10"/>
        <v>0</v>
      </c>
    </row>
    <row r="246" spans="1:11" ht="24" customHeight="1" x14ac:dyDescent="0.2">
      <c r="A246" s="3"/>
      <c r="B246" s="64">
        <f t="shared" si="9"/>
        <v>0</v>
      </c>
      <c r="I246" s="8" t="str">
        <f t="shared" si="11"/>
        <v>0</v>
      </c>
      <c r="K246" s="9">
        <f t="shared" si="10"/>
        <v>0</v>
      </c>
    </row>
    <row r="247" spans="1:11" ht="24" customHeight="1" x14ac:dyDescent="0.2">
      <c r="A247" s="3"/>
      <c r="B247" s="64">
        <f t="shared" si="9"/>
        <v>0</v>
      </c>
      <c r="I247" s="8" t="str">
        <f t="shared" si="11"/>
        <v>0</v>
      </c>
      <c r="K247" s="9">
        <f t="shared" si="10"/>
        <v>0</v>
      </c>
    </row>
    <row r="248" spans="1:11" ht="24" customHeight="1" x14ac:dyDescent="0.2">
      <c r="A248" s="3"/>
      <c r="B248" s="64">
        <f t="shared" si="9"/>
        <v>0</v>
      </c>
      <c r="I248" s="8" t="str">
        <f t="shared" si="11"/>
        <v>0</v>
      </c>
      <c r="K248" s="9">
        <f t="shared" si="10"/>
        <v>0</v>
      </c>
    </row>
    <row r="249" spans="1:11" ht="24" customHeight="1" x14ac:dyDescent="0.2">
      <c r="A249" s="3"/>
      <c r="B249" s="64">
        <f t="shared" si="9"/>
        <v>0</v>
      </c>
      <c r="I249" s="8" t="str">
        <f t="shared" si="11"/>
        <v>0</v>
      </c>
      <c r="K249" s="9">
        <f t="shared" si="10"/>
        <v>0</v>
      </c>
    </row>
    <row r="250" spans="1:11" ht="24" customHeight="1" x14ac:dyDescent="0.2">
      <c r="A250" s="3"/>
      <c r="B250" s="64">
        <f t="shared" si="9"/>
        <v>0</v>
      </c>
      <c r="I250" s="8" t="str">
        <f t="shared" si="11"/>
        <v>0</v>
      </c>
      <c r="K250" s="9">
        <f t="shared" si="10"/>
        <v>0</v>
      </c>
    </row>
    <row r="251" spans="1:11" ht="24" customHeight="1" x14ac:dyDescent="0.2">
      <c r="A251" s="3"/>
      <c r="B251" s="64">
        <f t="shared" si="9"/>
        <v>0</v>
      </c>
      <c r="I251" s="8" t="str">
        <f t="shared" si="11"/>
        <v>0</v>
      </c>
      <c r="K251" s="9">
        <f t="shared" si="10"/>
        <v>0</v>
      </c>
    </row>
    <row r="252" spans="1:11" ht="24" customHeight="1" x14ac:dyDescent="0.2">
      <c r="A252" s="3"/>
      <c r="B252" s="64">
        <f t="shared" si="9"/>
        <v>0</v>
      </c>
      <c r="I252" s="8" t="str">
        <f t="shared" si="11"/>
        <v>0</v>
      </c>
      <c r="K252" s="9">
        <f t="shared" si="10"/>
        <v>0</v>
      </c>
    </row>
    <row r="253" spans="1:11" ht="24" customHeight="1" x14ac:dyDescent="0.2">
      <c r="A253" s="3"/>
      <c r="B253" s="64">
        <f t="shared" si="9"/>
        <v>0</v>
      </c>
      <c r="I253" s="8" t="str">
        <f t="shared" si="11"/>
        <v>0</v>
      </c>
      <c r="K253" s="9">
        <f t="shared" si="10"/>
        <v>0</v>
      </c>
    </row>
    <row r="254" spans="1:11" ht="24" customHeight="1" x14ac:dyDescent="0.2">
      <c r="A254" s="3"/>
      <c r="B254" s="64">
        <f t="shared" si="9"/>
        <v>0</v>
      </c>
      <c r="I254" s="8" t="str">
        <f t="shared" si="11"/>
        <v>0</v>
      </c>
      <c r="K254" s="9">
        <f t="shared" si="10"/>
        <v>0</v>
      </c>
    </row>
    <row r="255" spans="1:11" ht="24" customHeight="1" x14ac:dyDescent="0.2">
      <c r="A255" s="3"/>
      <c r="B255" s="64">
        <f t="shared" si="9"/>
        <v>0</v>
      </c>
      <c r="I255" s="8" t="str">
        <f t="shared" si="11"/>
        <v>0</v>
      </c>
      <c r="K255" s="9">
        <f t="shared" si="10"/>
        <v>0</v>
      </c>
    </row>
    <row r="256" spans="1:11" ht="24" customHeight="1" x14ac:dyDescent="0.2">
      <c r="A256" s="3"/>
      <c r="B256" s="64">
        <f t="shared" si="9"/>
        <v>0</v>
      </c>
      <c r="I256" s="8" t="str">
        <f t="shared" si="11"/>
        <v>0</v>
      </c>
      <c r="K256" s="9">
        <f t="shared" si="10"/>
        <v>0</v>
      </c>
    </row>
    <row r="257" spans="1:11" ht="24" customHeight="1" x14ac:dyDescent="0.2">
      <c r="A257" s="3"/>
      <c r="B257" s="64">
        <f t="shared" si="9"/>
        <v>0</v>
      </c>
      <c r="I257" s="8" t="str">
        <f t="shared" si="11"/>
        <v>0</v>
      </c>
      <c r="K257" s="9">
        <f t="shared" si="10"/>
        <v>0</v>
      </c>
    </row>
    <row r="258" spans="1:11" ht="24" customHeight="1" x14ac:dyDescent="0.2">
      <c r="A258" s="3"/>
      <c r="B258" s="64">
        <f t="shared" si="9"/>
        <v>0</v>
      </c>
      <c r="I258" s="8" t="str">
        <f t="shared" si="11"/>
        <v>0</v>
      </c>
      <c r="K258" s="9">
        <f t="shared" si="10"/>
        <v>0</v>
      </c>
    </row>
    <row r="259" spans="1:11" ht="24" customHeight="1" x14ac:dyDescent="0.2">
      <c r="A259" s="3"/>
      <c r="B259" s="64">
        <f t="shared" ref="B259:B262" si="12">IF(C259&gt;0,1,0)</f>
        <v>0</v>
      </c>
      <c r="I259" s="8" t="str">
        <f t="shared" si="11"/>
        <v>0</v>
      </c>
      <c r="K259" s="9">
        <f t="shared" ref="K259:K262" si="13">J259/$K$2</f>
        <v>0</v>
      </c>
    </row>
    <row r="260" spans="1:11" ht="24" customHeight="1" x14ac:dyDescent="0.2">
      <c r="A260" s="3"/>
      <c r="B260" s="64">
        <f t="shared" si="12"/>
        <v>0</v>
      </c>
      <c r="I260" s="8" t="str">
        <f t="shared" si="11"/>
        <v>0</v>
      </c>
      <c r="K260" s="9">
        <f t="shared" si="13"/>
        <v>0</v>
      </c>
    </row>
    <row r="261" spans="1:11" ht="24" customHeight="1" x14ac:dyDescent="0.2">
      <c r="A261" s="3"/>
      <c r="B261" s="64">
        <f t="shared" si="12"/>
        <v>0</v>
      </c>
      <c r="I261" s="8" t="str">
        <f t="shared" si="11"/>
        <v>0</v>
      </c>
      <c r="K261" s="9">
        <f t="shared" si="13"/>
        <v>0</v>
      </c>
    </row>
    <row r="262" spans="1:11" ht="24" customHeight="1" x14ac:dyDescent="0.2">
      <c r="A262" s="3"/>
      <c r="B262" s="64">
        <f t="shared" si="12"/>
        <v>0</v>
      </c>
      <c r="I262" s="8" t="str">
        <f t="shared" si="11"/>
        <v>0</v>
      </c>
      <c r="K262" s="9">
        <f t="shared" si="13"/>
        <v>0</v>
      </c>
    </row>
    <row r="263" spans="1:11" ht="24" customHeight="1" x14ac:dyDescent="0.2">
      <c r="A263" s="61"/>
      <c r="K263" s="9"/>
    </row>
    <row r="264" spans="1:11" ht="24" customHeight="1" x14ac:dyDescent="0.2">
      <c r="A264" s="61"/>
      <c r="K264" s="9"/>
    </row>
    <row r="265" spans="1:11" ht="24" customHeight="1" x14ac:dyDescent="0.2">
      <c r="A265" s="61"/>
      <c r="K265" s="9"/>
    </row>
    <row r="266" spans="1:11" ht="24" customHeight="1" x14ac:dyDescent="0.2">
      <c r="A266" s="61"/>
      <c r="K266" s="9"/>
    </row>
    <row r="267" spans="1:11" ht="24" customHeight="1" x14ac:dyDescent="0.2">
      <c r="A267" s="61"/>
      <c r="K267" s="9"/>
    </row>
    <row r="268" spans="1:11" ht="24" customHeight="1" x14ac:dyDescent="0.2">
      <c r="A268" s="61"/>
      <c r="K268" s="9"/>
    </row>
    <row r="269" spans="1:11" ht="24" customHeight="1" x14ac:dyDescent="0.2">
      <c r="A269" s="61"/>
      <c r="K269" s="9"/>
    </row>
    <row r="270" spans="1:11" ht="24" customHeight="1" x14ac:dyDescent="0.2">
      <c r="A270" s="61"/>
      <c r="K270" s="9"/>
    </row>
    <row r="271" spans="1:11" ht="24" customHeight="1" x14ac:dyDescent="0.2">
      <c r="A271" s="61"/>
      <c r="K271" s="9"/>
    </row>
    <row r="272" spans="1:11" ht="24" customHeight="1" x14ac:dyDescent="0.2">
      <c r="A272" s="61"/>
      <c r="K272" s="9"/>
    </row>
    <row r="273" spans="1:11" ht="24" customHeight="1" x14ac:dyDescent="0.2">
      <c r="A273" s="61"/>
      <c r="K273" s="9"/>
    </row>
    <row r="274" spans="1:11" ht="24" customHeight="1" x14ac:dyDescent="0.2">
      <c r="A274" s="61"/>
      <c r="K274" s="9"/>
    </row>
    <row r="275" spans="1:11" ht="24" customHeight="1" x14ac:dyDescent="0.2">
      <c r="A275" s="61"/>
      <c r="K275" s="9"/>
    </row>
    <row r="276" spans="1:11" ht="24" customHeight="1" x14ac:dyDescent="0.2">
      <c r="A276" s="61"/>
      <c r="K276" s="9"/>
    </row>
    <row r="277" spans="1:11" ht="24" customHeight="1" x14ac:dyDescent="0.2">
      <c r="A277" s="61"/>
      <c r="K277" s="9"/>
    </row>
    <row r="278" spans="1:11" ht="24" customHeight="1" x14ac:dyDescent="0.2">
      <c r="A278" s="61"/>
      <c r="K278" s="9"/>
    </row>
    <row r="279" spans="1:11" ht="24" customHeight="1" x14ac:dyDescent="0.2">
      <c r="A279" s="61"/>
      <c r="K279" s="9"/>
    </row>
    <row r="280" spans="1:11" ht="24" customHeight="1" x14ac:dyDescent="0.2">
      <c r="A280" s="61"/>
      <c r="K280" s="9"/>
    </row>
    <row r="281" spans="1:11" ht="24" customHeight="1" x14ac:dyDescent="0.2">
      <c r="A281" s="61"/>
      <c r="K281" s="9"/>
    </row>
    <row r="282" spans="1:11" ht="24" customHeight="1" x14ac:dyDescent="0.2">
      <c r="A282" s="61"/>
      <c r="K282" s="9"/>
    </row>
    <row r="283" spans="1:11" ht="24" customHeight="1" x14ac:dyDescent="0.2">
      <c r="A283" s="61"/>
      <c r="K283" s="9"/>
    </row>
    <row r="284" spans="1:11" ht="24" customHeight="1" x14ac:dyDescent="0.2">
      <c r="A284" s="61"/>
      <c r="K284" s="9"/>
    </row>
    <row r="285" spans="1:11" ht="24" customHeight="1" x14ac:dyDescent="0.2">
      <c r="A285" s="61"/>
      <c r="K285" s="9"/>
    </row>
    <row r="286" spans="1:11" ht="24" customHeight="1" x14ac:dyDescent="0.2">
      <c r="A286" s="61"/>
      <c r="K286" s="9"/>
    </row>
    <row r="287" spans="1:11" ht="24" customHeight="1" x14ac:dyDescent="0.2">
      <c r="A287" s="61"/>
      <c r="K287" s="9"/>
    </row>
    <row r="297" spans="1:14" s="42" customFormat="1" ht="24" customHeight="1" x14ac:dyDescent="0.25">
      <c r="A297" s="62"/>
      <c r="B297" s="65"/>
      <c r="C297" s="43"/>
      <c r="D297" s="43"/>
      <c r="E297" s="43"/>
      <c r="F297" s="43"/>
      <c r="G297" s="43"/>
      <c r="H297" s="43"/>
      <c r="I297" s="43"/>
      <c r="J297" s="43"/>
      <c r="K297" s="8"/>
      <c r="L297" s="44"/>
      <c r="M297" s="108"/>
      <c r="N297" s="73"/>
    </row>
  </sheetData>
  <autoFilter ref="A3:N112">
    <sortState ref="A4:O266">
      <sortCondition ref="C3:C116"/>
    </sortState>
  </autoFilter>
  <mergeCells count="2">
    <mergeCell ref="A2:G2"/>
    <mergeCell ref="A1:G1"/>
  </mergeCells>
  <hyperlinks>
    <hyperlink ref="H8" r:id="rId1"/>
  </hyperlinks>
  <pageMargins left="0.74803149606299213" right="0.74803149606299213" top="0.98425196850393704" bottom="0.98425196850393704" header="0.51181102362204722" footer="0.51181102362204722"/>
  <pageSetup paperSize="9" scale="54" fitToHeight="2" orientation="portrait" horizontalDpi="300" verticalDpi="300" r:id="rId2"/>
  <headerFooter alignWithMargins="0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1"/>
  <sheetViews>
    <sheetView zoomScale="85" zoomScaleNormal="85" workbookViewId="0">
      <pane ySplit="4" topLeftCell="A5" activePane="bottomLeft" state="frozen"/>
      <selection pane="bottomLeft" activeCell="D81" sqref="D81"/>
    </sheetView>
  </sheetViews>
  <sheetFormatPr defaultColWidth="16.28515625" defaultRowHeight="18" customHeight="1" x14ac:dyDescent="0.25"/>
  <cols>
    <col min="1" max="1" width="38" style="88" customWidth="1"/>
    <col min="2" max="2" width="17.140625" style="92" customWidth="1"/>
    <col min="3" max="3" width="16.28515625" style="92"/>
    <col min="4" max="4" width="16.28515625" style="92" customWidth="1"/>
    <col min="5" max="14" width="16.28515625" style="92"/>
    <col min="15" max="16384" width="16.28515625" style="140"/>
  </cols>
  <sheetData>
    <row r="1" spans="1:16" s="154" customFormat="1" ht="54.75" customHeight="1" x14ac:dyDescent="0.25">
      <c r="A1" s="150"/>
      <c r="B1" s="150"/>
      <c r="C1" s="150"/>
      <c r="D1" s="150"/>
      <c r="E1" s="150"/>
      <c r="F1" s="150"/>
      <c r="G1" s="150"/>
      <c r="H1" s="150"/>
      <c r="I1" s="150"/>
      <c r="J1" s="150"/>
      <c r="K1" s="151"/>
      <c r="L1" s="151"/>
      <c r="M1" s="169"/>
      <c r="N1" s="169"/>
      <c r="O1" s="152"/>
      <c r="P1" s="153"/>
    </row>
    <row r="2" spans="1:16" s="158" customFormat="1" ht="24.75" customHeight="1" x14ac:dyDescent="0.25">
      <c r="A2" s="124" t="s">
        <v>91</v>
      </c>
      <c r="B2" s="124"/>
      <c r="C2" s="124"/>
      <c r="D2" s="124"/>
      <c r="E2" s="124"/>
      <c r="F2" s="124"/>
      <c r="G2" s="124"/>
      <c r="H2" s="124"/>
      <c r="I2" s="124"/>
      <c r="J2" s="155"/>
      <c r="K2" s="156"/>
      <c r="L2" s="155"/>
      <c r="M2" s="170"/>
      <c r="N2" s="170"/>
      <c r="O2" s="157"/>
    </row>
    <row r="3" spans="1:16" s="78" customFormat="1" ht="28.5" customHeight="1" x14ac:dyDescent="0.25">
      <c r="A3" s="125" t="s">
        <v>49</v>
      </c>
      <c r="B3" s="125" t="s">
        <v>16</v>
      </c>
      <c r="C3" s="121" t="s">
        <v>17</v>
      </c>
      <c r="D3" s="122"/>
      <c r="E3" s="121" t="s">
        <v>87</v>
      </c>
      <c r="F3" s="122"/>
      <c r="G3" s="121" t="s">
        <v>88</v>
      </c>
      <c r="H3" s="122"/>
      <c r="I3" s="121" t="s">
        <v>93</v>
      </c>
      <c r="J3" s="122"/>
      <c r="K3" s="121" t="s">
        <v>109</v>
      </c>
      <c r="L3" s="122"/>
      <c r="M3" s="121" t="s">
        <v>147</v>
      </c>
      <c r="N3" s="122"/>
    </row>
    <row r="4" spans="1:16" s="79" customFormat="1" ht="28.5" customHeight="1" x14ac:dyDescent="0.25">
      <c r="A4" s="126"/>
      <c r="B4" s="126"/>
      <c r="C4" s="28" t="s">
        <v>8</v>
      </c>
      <c r="D4" s="29" t="s">
        <v>9</v>
      </c>
      <c r="E4" s="28" t="s">
        <v>8</v>
      </c>
      <c r="F4" s="29" t="s">
        <v>9</v>
      </c>
      <c r="G4" s="28" t="s">
        <v>8</v>
      </c>
      <c r="H4" s="29" t="s">
        <v>9</v>
      </c>
      <c r="I4" s="28" t="s">
        <v>8</v>
      </c>
      <c r="J4" s="29" t="s">
        <v>9</v>
      </c>
      <c r="K4" s="28" t="s">
        <v>8</v>
      </c>
      <c r="L4" s="29" t="s">
        <v>9</v>
      </c>
      <c r="M4" s="28" t="s">
        <v>8</v>
      </c>
      <c r="N4" s="29" t="s">
        <v>9</v>
      </c>
    </row>
    <row r="5" spans="1:16" s="161" customFormat="1" ht="18" customHeight="1" x14ac:dyDescent="0.25">
      <c r="A5" s="130" t="s">
        <v>56</v>
      </c>
      <c r="B5" s="85" t="s">
        <v>10</v>
      </c>
      <c r="C5" s="83">
        <v>1</v>
      </c>
      <c r="D5" s="82">
        <v>2</v>
      </c>
      <c r="E5" s="159">
        <v>1</v>
      </c>
      <c r="F5" s="160">
        <v>1</v>
      </c>
      <c r="G5" s="159">
        <v>1</v>
      </c>
      <c r="H5" s="160">
        <v>1</v>
      </c>
      <c r="I5" s="160">
        <v>1</v>
      </c>
      <c r="J5" s="160">
        <v>1</v>
      </c>
      <c r="K5" s="160">
        <v>1</v>
      </c>
      <c r="L5" s="160">
        <v>1</v>
      </c>
      <c r="M5" s="160">
        <v>1</v>
      </c>
      <c r="N5" s="160">
        <v>1</v>
      </c>
    </row>
    <row r="6" spans="1:16" ht="18" customHeight="1" x14ac:dyDescent="0.25">
      <c r="A6" s="128"/>
      <c r="B6" s="86" t="s">
        <v>50</v>
      </c>
      <c r="C6" s="81">
        <v>1</v>
      </c>
      <c r="D6" s="80">
        <v>2</v>
      </c>
      <c r="E6" s="162">
        <v>1</v>
      </c>
      <c r="F6" s="92">
        <v>2</v>
      </c>
      <c r="G6" s="162">
        <v>1</v>
      </c>
      <c r="H6" s="92">
        <v>4</v>
      </c>
      <c r="I6" s="92">
        <v>1</v>
      </c>
      <c r="J6" s="92">
        <v>6</v>
      </c>
      <c r="K6" s="92">
        <v>1</v>
      </c>
      <c r="L6" s="92">
        <v>7</v>
      </c>
      <c r="M6" s="160">
        <v>1</v>
      </c>
      <c r="N6" s="92">
        <v>5</v>
      </c>
    </row>
    <row r="7" spans="1:16" s="164" customFormat="1" ht="18" customHeight="1" x14ac:dyDescent="0.25">
      <c r="A7" s="129"/>
      <c r="B7" s="110" t="s">
        <v>11</v>
      </c>
      <c r="C7" s="111">
        <v>1</v>
      </c>
      <c r="D7" s="112">
        <v>3</v>
      </c>
      <c r="E7" s="110">
        <v>1</v>
      </c>
      <c r="F7" s="163">
        <v>2</v>
      </c>
      <c r="G7" s="110">
        <v>1</v>
      </c>
      <c r="H7" s="163">
        <v>6</v>
      </c>
      <c r="I7" s="163">
        <v>1</v>
      </c>
      <c r="J7" s="163">
        <v>6</v>
      </c>
      <c r="K7" s="163">
        <v>1</v>
      </c>
      <c r="L7" s="163">
        <v>7</v>
      </c>
      <c r="M7" s="163">
        <v>1</v>
      </c>
      <c r="N7" s="163">
        <v>5</v>
      </c>
    </row>
    <row r="8" spans="1:16" s="167" customFormat="1" ht="18" customHeight="1" x14ac:dyDescent="0.25">
      <c r="A8" s="127" t="s">
        <v>112</v>
      </c>
      <c r="B8" s="87" t="s">
        <v>10</v>
      </c>
      <c r="C8" s="109" t="s">
        <v>54</v>
      </c>
      <c r="D8" s="84" t="s">
        <v>54</v>
      </c>
      <c r="E8" s="165" t="s">
        <v>54</v>
      </c>
      <c r="F8" s="166" t="s">
        <v>54</v>
      </c>
      <c r="G8" s="166" t="s">
        <v>54</v>
      </c>
      <c r="H8" s="166" t="s">
        <v>54</v>
      </c>
      <c r="I8" s="166" t="s">
        <v>54</v>
      </c>
      <c r="J8" s="166" t="s">
        <v>54</v>
      </c>
      <c r="K8" s="166">
        <v>1</v>
      </c>
      <c r="L8" s="166">
        <v>1</v>
      </c>
      <c r="M8" s="166">
        <v>1</v>
      </c>
      <c r="N8" s="166">
        <v>2</v>
      </c>
    </row>
    <row r="9" spans="1:16" ht="18" customHeight="1" x14ac:dyDescent="0.25">
      <c r="A9" s="128"/>
      <c r="B9" s="85" t="s">
        <v>50</v>
      </c>
      <c r="C9" s="83" t="s">
        <v>54</v>
      </c>
      <c r="D9" s="86" t="s">
        <v>54</v>
      </c>
      <c r="E9" s="168" t="s">
        <v>54</v>
      </c>
      <c r="F9" s="92" t="s">
        <v>54</v>
      </c>
      <c r="G9" s="168" t="s">
        <v>54</v>
      </c>
      <c r="H9" s="92" t="s">
        <v>54</v>
      </c>
      <c r="I9" s="168" t="s">
        <v>54</v>
      </c>
      <c r="J9" s="92" t="s">
        <v>54</v>
      </c>
      <c r="K9" s="92">
        <v>1</v>
      </c>
      <c r="L9" s="92">
        <v>6</v>
      </c>
      <c r="M9" s="92">
        <v>1</v>
      </c>
      <c r="N9" s="92">
        <v>5</v>
      </c>
    </row>
    <row r="10" spans="1:16" s="164" customFormat="1" ht="18" customHeight="1" x14ac:dyDescent="0.25">
      <c r="A10" s="129"/>
      <c r="B10" s="110" t="s">
        <v>11</v>
      </c>
      <c r="C10" s="111" t="s">
        <v>54</v>
      </c>
      <c r="D10" s="111" t="s">
        <v>54</v>
      </c>
      <c r="E10" s="110" t="s">
        <v>54</v>
      </c>
      <c r="F10" s="163" t="s">
        <v>54</v>
      </c>
      <c r="G10" s="110" t="s">
        <v>54</v>
      </c>
      <c r="H10" s="163" t="s">
        <v>54</v>
      </c>
      <c r="I10" s="110" t="s">
        <v>54</v>
      </c>
      <c r="J10" s="163" t="s">
        <v>54</v>
      </c>
      <c r="K10" s="163">
        <v>1</v>
      </c>
      <c r="L10" s="163">
        <v>7</v>
      </c>
      <c r="M10" s="163">
        <v>1</v>
      </c>
      <c r="N10" s="163">
        <v>5</v>
      </c>
    </row>
    <row r="11" spans="1:16" s="167" customFormat="1" ht="18" customHeight="1" x14ac:dyDescent="0.25">
      <c r="A11" s="127" t="s">
        <v>94</v>
      </c>
      <c r="B11" s="87" t="s">
        <v>10</v>
      </c>
      <c r="C11" s="109" t="s">
        <v>54</v>
      </c>
      <c r="D11" s="84" t="s">
        <v>54</v>
      </c>
      <c r="E11" s="165" t="s">
        <v>54</v>
      </c>
      <c r="F11" s="166" t="s">
        <v>54</v>
      </c>
      <c r="G11" s="166" t="s">
        <v>54</v>
      </c>
      <c r="H11" s="166" t="s">
        <v>54</v>
      </c>
      <c r="I11" s="166">
        <v>1</v>
      </c>
      <c r="J11" s="166">
        <v>1</v>
      </c>
      <c r="K11" s="166">
        <v>1</v>
      </c>
      <c r="L11" s="166">
        <v>1</v>
      </c>
      <c r="M11" s="166">
        <v>1</v>
      </c>
      <c r="N11" s="166">
        <v>1</v>
      </c>
    </row>
    <row r="12" spans="1:16" ht="18" customHeight="1" x14ac:dyDescent="0.25">
      <c r="A12" s="128"/>
      <c r="B12" s="85" t="s">
        <v>50</v>
      </c>
      <c r="C12" s="83" t="s">
        <v>54</v>
      </c>
      <c r="D12" s="86" t="s">
        <v>54</v>
      </c>
      <c r="E12" s="168" t="s">
        <v>54</v>
      </c>
      <c r="F12" s="92" t="s">
        <v>54</v>
      </c>
      <c r="G12" s="168" t="s">
        <v>54</v>
      </c>
      <c r="H12" s="92" t="s">
        <v>54</v>
      </c>
      <c r="I12" s="92">
        <v>3</v>
      </c>
      <c r="J12" s="92">
        <v>2</v>
      </c>
      <c r="K12" s="92">
        <v>3</v>
      </c>
      <c r="L12" s="92">
        <v>5</v>
      </c>
      <c r="M12" s="92">
        <v>1</v>
      </c>
      <c r="N12" s="92">
        <v>8</v>
      </c>
    </row>
    <row r="13" spans="1:16" s="164" customFormat="1" ht="18" customHeight="1" x14ac:dyDescent="0.25">
      <c r="A13" s="129"/>
      <c r="B13" s="110" t="s">
        <v>11</v>
      </c>
      <c r="C13" s="111" t="s">
        <v>54</v>
      </c>
      <c r="D13" s="111" t="s">
        <v>54</v>
      </c>
      <c r="E13" s="110" t="s">
        <v>54</v>
      </c>
      <c r="F13" s="163" t="s">
        <v>54</v>
      </c>
      <c r="G13" s="110" t="s">
        <v>54</v>
      </c>
      <c r="H13" s="163" t="s">
        <v>54</v>
      </c>
      <c r="I13" s="163">
        <v>2</v>
      </c>
      <c r="J13" s="163">
        <v>7</v>
      </c>
      <c r="K13" s="163">
        <v>2</v>
      </c>
      <c r="L13" s="163">
        <v>9</v>
      </c>
      <c r="M13" s="163">
        <v>1</v>
      </c>
      <c r="N13" s="163">
        <v>8</v>
      </c>
    </row>
    <row r="14" spans="1:16" s="167" customFormat="1" ht="18" customHeight="1" x14ac:dyDescent="0.25">
      <c r="A14" s="127" t="s">
        <v>57</v>
      </c>
      <c r="B14" s="87" t="s">
        <v>10</v>
      </c>
      <c r="C14" s="109">
        <v>4</v>
      </c>
      <c r="D14" s="84">
        <v>3</v>
      </c>
      <c r="E14" s="165">
        <v>1</v>
      </c>
      <c r="F14" s="166">
        <v>7</v>
      </c>
      <c r="G14" s="166">
        <v>1</v>
      </c>
      <c r="H14" s="166">
        <v>4</v>
      </c>
      <c r="I14" s="166">
        <v>1</v>
      </c>
      <c r="J14" s="166">
        <v>2</v>
      </c>
      <c r="K14" s="166">
        <v>1</v>
      </c>
      <c r="L14" s="166">
        <v>2</v>
      </c>
      <c r="M14" s="166">
        <v>1</v>
      </c>
      <c r="N14" s="166">
        <v>6</v>
      </c>
    </row>
    <row r="15" spans="1:16" ht="18" customHeight="1" x14ac:dyDescent="0.25">
      <c r="A15" s="128"/>
      <c r="B15" s="85" t="s">
        <v>50</v>
      </c>
      <c r="C15" s="83">
        <v>1</v>
      </c>
      <c r="D15" s="86">
        <v>3</v>
      </c>
      <c r="E15" s="168">
        <v>6</v>
      </c>
      <c r="F15" s="92">
        <v>6</v>
      </c>
      <c r="G15" s="92">
        <v>3</v>
      </c>
      <c r="H15" s="92">
        <v>2</v>
      </c>
      <c r="I15" s="92">
        <v>6</v>
      </c>
      <c r="J15" s="92">
        <v>4</v>
      </c>
      <c r="K15" s="92">
        <v>11</v>
      </c>
      <c r="L15" s="92">
        <v>4</v>
      </c>
      <c r="M15" s="92">
        <v>2</v>
      </c>
      <c r="N15" s="92">
        <v>6</v>
      </c>
    </row>
    <row r="16" spans="1:16" s="164" customFormat="1" ht="18" customHeight="1" x14ac:dyDescent="0.25">
      <c r="A16" s="129"/>
      <c r="B16" s="110" t="s">
        <v>11</v>
      </c>
      <c r="C16" s="111">
        <v>4</v>
      </c>
      <c r="D16" s="113">
        <v>7</v>
      </c>
      <c r="E16" s="110">
        <v>5</v>
      </c>
      <c r="F16" s="163">
        <v>7</v>
      </c>
      <c r="G16" s="163">
        <v>3</v>
      </c>
      <c r="H16" s="163">
        <v>9</v>
      </c>
      <c r="I16" s="163">
        <v>5</v>
      </c>
      <c r="J16" s="163">
        <v>10</v>
      </c>
      <c r="K16" s="163">
        <v>7</v>
      </c>
      <c r="L16" s="163">
        <v>3</v>
      </c>
      <c r="M16" s="163">
        <v>2</v>
      </c>
      <c r="N16" s="163">
        <v>9</v>
      </c>
    </row>
    <row r="17" spans="1:14" s="167" customFormat="1" ht="18" customHeight="1" x14ac:dyDescent="0.25">
      <c r="A17" s="127" t="s">
        <v>81</v>
      </c>
      <c r="B17" s="87" t="s">
        <v>10</v>
      </c>
      <c r="C17" s="109" t="s">
        <v>54</v>
      </c>
      <c r="D17" s="84" t="s">
        <v>54</v>
      </c>
      <c r="E17" s="165">
        <v>6</v>
      </c>
      <c r="F17" s="166">
        <v>8</v>
      </c>
      <c r="G17" s="166">
        <v>5</v>
      </c>
      <c r="H17" s="166">
        <v>6</v>
      </c>
      <c r="I17" s="166">
        <v>5</v>
      </c>
      <c r="J17" s="166">
        <v>3</v>
      </c>
      <c r="K17" s="166">
        <v>4</v>
      </c>
      <c r="L17" s="166">
        <v>9</v>
      </c>
      <c r="M17" s="166">
        <v>5</v>
      </c>
      <c r="N17" s="166">
        <v>2</v>
      </c>
    </row>
    <row r="18" spans="1:14" ht="18" customHeight="1" x14ac:dyDescent="0.25">
      <c r="A18" s="128"/>
      <c r="B18" s="85" t="s">
        <v>50</v>
      </c>
      <c r="C18" s="83" t="s">
        <v>54</v>
      </c>
      <c r="D18" s="86" t="s">
        <v>54</v>
      </c>
      <c r="E18" s="168">
        <v>0</v>
      </c>
      <c r="F18" s="92">
        <v>0</v>
      </c>
      <c r="G18" s="92">
        <v>11</v>
      </c>
      <c r="H18" s="92">
        <v>8</v>
      </c>
      <c r="I18" s="92">
        <v>10</v>
      </c>
      <c r="J18" s="92">
        <v>3</v>
      </c>
      <c r="K18" s="92">
        <v>4</v>
      </c>
      <c r="L18" s="92">
        <v>8</v>
      </c>
      <c r="M18" s="92">
        <v>2</v>
      </c>
      <c r="N18" s="92">
        <v>9</v>
      </c>
    </row>
    <row r="19" spans="1:14" s="164" customFormat="1" ht="18" customHeight="1" x14ac:dyDescent="0.25">
      <c r="A19" s="129"/>
      <c r="B19" s="110" t="s">
        <v>11</v>
      </c>
      <c r="C19" s="111" t="s">
        <v>54</v>
      </c>
      <c r="D19" s="113" t="s">
        <v>54</v>
      </c>
      <c r="E19" s="110">
        <v>16</v>
      </c>
      <c r="F19" s="163">
        <v>6</v>
      </c>
      <c r="G19" s="163">
        <v>5</v>
      </c>
      <c r="H19" s="163">
        <v>7</v>
      </c>
      <c r="I19" s="163">
        <v>8</v>
      </c>
      <c r="J19" s="163">
        <v>5</v>
      </c>
      <c r="K19" s="163">
        <v>4</v>
      </c>
      <c r="L19" s="163">
        <v>7</v>
      </c>
      <c r="M19" s="163">
        <v>2</v>
      </c>
      <c r="N19" s="163">
        <v>10</v>
      </c>
    </row>
    <row r="20" spans="1:14" s="167" customFormat="1" ht="18" customHeight="1" x14ac:dyDescent="0.25">
      <c r="A20" s="127" t="s">
        <v>58</v>
      </c>
      <c r="B20" s="87" t="s">
        <v>10</v>
      </c>
      <c r="C20" s="109">
        <v>3</v>
      </c>
      <c r="D20" s="84">
        <v>16</v>
      </c>
      <c r="E20" s="165">
        <v>8</v>
      </c>
      <c r="F20" s="166">
        <v>3</v>
      </c>
      <c r="G20" s="166">
        <v>8</v>
      </c>
      <c r="H20" s="166">
        <v>4</v>
      </c>
      <c r="I20" s="166">
        <v>7</v>
      </c>
      <c r="J20" s="166">
        <v>7</v>
      </c>
      <c r="K20" s="166">
        <v>9</v>
      </c>
      <c r="L20" s="166">
        <v>1</v>
      </c>
      <c r="M20" s="166">
        <v>6</v>
      </c>
      <c r="N20" s="166">
        <v>3</v>
      </c>
    </row>
    <row r="21" spans="1:14" ht="18" customHeight="1" x14ac:dyDescent="0.25">
      <c r="A21" s="128"/>
      <c r="B21" s="85" t="s">
        <v>50</v>
      </c>
      <c r="C21" s="83">
        <v>1</v>
      </c>
      <c r="D21" s="86">
        <v>2</v>
      </c>
      <c r="E21" s="168">
        <v>0</v>
      </c>
      <c r="F21" s="92">
        <v>0</v>
      </c>
      <c r="G21" s="92">
        <v>4</v>
      </c>
      <c r="H21" s="92">
        <v>6</v>
      </c>
      <c r="I21" s="92">
        <v>4</v>
      </c>
      <c r="J21" s="92">
        <v>8</v>
      </c>
      <c r="K21" s="92">
        <v>5</v>
      </c>
      <c r="L21" s="92">
        <v>9</v>
      </c>
      <c r="M21" s="92">
        <v>4</v>
      </c>
      <c r="N21" s="92">
        <v>6</v>
      </c>
    </row>
    <row r="22" spans="1:14" s="164" customFormat="1" ht="18" customHeight="1" x14ac:dyDescent="0.25">
      <c r="A22" s="129"/>
      <c r="B22" s="110" t="s">
        <v>11</v>
      </c>
      <c r="C22" s="111">
        <v>4</v>
      </c>
      <c r="D22" s="113">
        <v>49</v>
      </c>
      <c r="E22" s="110">
        <v>8</v>
      </c>
      <c r="F22" s="163">
        <v>5</v>
      </c>
      <c r="G22" s="163">
        <v>5</v>
      </c>
      <c r="H22" s="163">
        <v>1</v>
      </c>
      <c r="I22" s="163">
        <v>4</v>
      </c>
      <c r="J22" s="163">
        <v>8</v>
      </c>
      <c r="K22" s="163">
        <v>5</v>
      </c>
      <c r="L22" s="163">
        <v>6</v>
      </c>
      <c r="M22" s="163">
        <v>4</v>
      </c>
      <c r="N22" s="163">
        <v>6</v>
      </c>
    </row>
    <row r="23" spans="1:14" s="167" customFormat="1" ht="18" customHeight="1" x14ac:dyDescent="0.25">
      <c r="A23" s="127" t="s">
        <v>59</v>
      </c>
      <c r="B23" s="87" t="s">
        <v>10</v>
      </c>
      <c r="C23" s="109">
        <v>2</v>
      </c>
      <c r="D23" s="84">
        <v>27</v>
      </c>
      <c r="E23" s="165">
        <v>8</v>
      </c>
      <c r="F23" s="166">
        <v>8</v>
      </c>
      <c r="G23" s="166">
        <v>7</v>
      </c>
      <c r="H23" s="166">
        <v>6</v>
      </c>
      <c r="I23" s="166">
        <v>8</v>
      </c>
      <c r="J23" s="166">
        <v>1</v>
      </c>
      <c r="K23" s="166">
        <v>9</v>
      </c>
      <c r="L23" s="166">
        <v>4</v>
      </c>
      <c r="M23" s="166">
        <v>6</v>
      </c>
      <c r="N23" s="166">
        <v>7</v>
      </c>
    </row>
    <row r="24" spans="1:14" ht="18" customHeight="1" x14ac:dyDescent="0.25">
      <c r="A24" s="128"/>
      <c r="B24" s="85" t="s">
        <v>50</v>
      </c>
      <c r="C24" s="83">
        <v>4</v>
      </c>
      <c r="D24" s="86">
        <v>1</v>
      </c>
      <c r="E24" s="168">
        <v>10</v>
      </c>
      <c r="F24" s="92">
        <v>6</v>
      </c>
      <c r="G24" s="92">
        <v>3</v>
      </c>
      <c r="H24" s="92">
        <v>10</v>
      </c>
      <c r="I24" s="92">
        <v>3</v>
      </c>
      <c r="J24" s="92">
        <v>10</v>
      </c>
      <c r="K24" s="92">
        <v>5</v>
      </c>
      <c r="L24" s="92">
        <v>5</v>
      </c>
      <c r="M24" s="92">
        <v>4</v>
      </c>
      <c r="N24" s="92">
        <v>5</v>
      </c>
    </row>
    <row r="25" spans="1:14" s="164" customFormat="1" ht="18" customHeight="1" x14ac:dyDescent="0.25">
      <c r="A25" s="129"/>
      <c r="B25" s="110" t="s">
        <v>11</v>
      </c>
      <c r="C25" s="111">
        <v>1</v>
      </c>
      <c r="D25" s="113">
        <v>50</v>
      </c>
      <c r="E25" s="110">
        <v>10</v>
      </c>
      <c r="F25" s="163">
        <v>8</v>
      </c>
      <c r="G25" s="163">
        <v>3</v>
      </c>
      <c r="H25" s="163">
        <v>3</v>
      </c>
      <c r="I25" s="163">
        <v>4</v>
      </c>
      <c r="J25" s="163">
        <v>3</v>
      </c>
      <c r="K25" s="163">
        <v>5</v>
      </c>
      <c r="L25" s="163">
        <v>2</v>
      </c>
      <c r="M25" s="163">
        <v>4</v>
      </c>
      <c r="N25" s="163">
        <v>3</v>
      </c>
    </row>
    <row r="26" spans="1:14" s="167" customFormat="1" ht="18" customHeight="1" x14ac:dyDescent="0.25">
      <c r="A26" s="127" t="s">
        <v>89</v>
      </c>
      <c r="B26" s="87" t="s">
        <v>10</v>
      </c>
      <c r="C26" s="109" t="s">
        <v>54</v>
      </c>
      <c r="D26" s="84" t="s">
        <v>54</v>
      </c>
      <c r="E26" s="165">
        <v>13</v>
      </c>
      <c r="F26" s="166">
        <v>7</v>
      </c>
      <c r="G26" s="166">
        <v>0</v>
      </c>
      <c r="H26" s="166">
        <v>0</v>
      </c>
      <c r="I26" s="166">
        <v>11</v>
      </c>
      <c r="J26" s="166">
        <v>5</v>
      </c>
      <c r="K26" s="166">
        <v>10</v>
      </c>
      <c r="L26" s="166">
        <v>10</v>
      </c>
      <c r="M26" s="166">
        <v>10</v>
      </c>
      <c r="N26" s="166">
        <v>2</v>
      </c>
    </row>
    <row r="27" spans="1:14" ht="18" customHeight="1" x14ac:dyDescent="0.25">
      <c r="A27" s="128"/>
      <c r="B27" s="85" t="s">
        <v>50</v>
      </c>
      <c r="C27" s="83" t="s">
        <v>54</v>
      </c>
      <c r="D27" s="86" t="s">
        <v>54</v>
      </c>
      <c r="E27" s="168">
        <v>0</v>
      </c>
      <c r="F27" s="92">
        <v>0</v>
      </c>
      <c r="G27" s="168">
        <v>0</v>
      </c>
      <c r="H27" s="92">
        <v>0</v>
      </c>
      <c r="I27" s="92">
        <v>22</v>
      </c>
      <c r="J27" s="92">
        <v>6</v>
      </c>
      <c r="K27" s="92">
        <v>16</v>
      </c>
      <c r="L27" s="92">
        <v>7</v>
      </c>
      <c r="M27" s="92">
        <v>0</v>
      </c>
      <c r="N27" s="92">
        <v>0</v>
      </c>
    </row>
    <row r="28" spans="1:14" s="164" customFormat="1" ht="18" customHeight="1" x14ac:dyDescent="0.25">
      <c r="A28" s="129"/>
      <c r="B28" s="110" t="s">
        <v>11</v>
      </c>
      <c r="C28" s="111" t="s">
        <v>54</v>
      </c>
      <c r="D28" s="111" t="s">
        <v>54</v>
      </c>
      <c r="E28" s="110">
        <v>0</v>
      </c>
      <c r="F28" s="163">
        <v>0</v>
      </c>
      <c r="G28" s="110">
        <v>0</v>
      </c>
      <c r="H28" s="163">
        <v>0</v>
      </c>
      <c r="I28" s="163">
        <v>13</v>
      </c>
      <c r="J28" s="163">
        <v>1</v>
      </c>
      <c r="K28" s="163">
        <v>16</v>
      </c>
      <c r="L28" s="163">
        <v>6</v>
      </c>
      <c r="M28" s="163">
        <v>0</v>
      </c>
      <c r="N28" s="163">
        <v>0</v>
      </c>
    </row>
    <row r="29" spans="1:14" s="167" customFormat="1" ht="18" customHeight="1" x14ac:dyDescent="0.25">
      <c r="A29" s="127" t="s">
        <v>113</v>
      </c>
      <c r="B29" s="87" t="s">
        <v>10</v>
      </c>
      <c r="C29" s="109" t="s">
        <v>54</v>
      </c>
      <c r="D29" s="84" t="s">
        <v>54</v>
      </c>
      <c r="E29" s="165" t="s">
        <v>54</v>
      </c>
      <c r="F29" s="166" t="s">
        <v>54</v>
      </c>
      <c r="G29" s="166" t="s">
        <v>54</v>
      </c>
      <c r="H29" s="166" t="s">
        <v>54</v>
      </c>
      <c r="I29" s="166" t="s">
        <v>54</v>
      </c>
      <c r="J29" s="166" t="s">
        <v>54</v>
      </c>
      <c r="K29" s="166">
        <v>8</v>
      </c>
      <c r="L29" s="166">
        <v>10</v>
      </c>
      <c r="M29" s="166">
        <v>7</v>
      </c>
      <c r="N29" s="166">
        <v>5</v>
      </c>
    </row>
    <row r="30" spans="1:14" ht="18" customHeight="1" x14ac:dyDescent="0.25">
      <c r="A30" s="128"/>
      <c r="B30" s="85" t="s">
        <v>50</v>
      </c>
      <c r="C30" s="83" t="s">
        <v>54</v>
      </c>
      <c r="D30" s="86" t="s">
        <v>54</v>
      </c>
      <c r="E30" s="168" t="s">
        <v>54</v>
      </c>
      <c r="F30" s="92" t="s">
        <v>54</v>
      </c>
      <c r="G30" s="168" t="s">
        <v>54</v>
      </c>
      <c r="H30" s="92" t="s">
        <v>54</v>
      </c>
      <c r="I30" s="168" t="s">
        <v>54</v>
      </c>
      <c r="J30" s="92" t="s">
        <v>54</v>
      </c>
      <c r="K30" s="92">
        <v>12</v>
      </c>
      <c r="L30" s="92">
        <v>3</v>
      </c>
      <c r="M30" s="92">
        <v>0</v>
      </c>
      <c r="N30" s="92">
        <v>0</v>
      </c>
    </row>
    <row r="31" spans="1:14" s="164" customFormat="1" ht="18" customHeight="1" x14ac:dyDescent="0.25">
      <c r="A31" s="129"/>
      <c r="B31" s="110" t="s">
        <v>11</v>
      </c>
      <c r="C31" s="111" t="s">
        <v>54</v>
      </c>
      <c r="D31" s="111" t="s">
        <v>54</v>
      </c>
      <c r="E31" s="110" t="s">
        <v>54</v>
      </c>
      <c r="F31" s="163" t="s">
        <v>54</v>
      </c>
      <c r="G31" s="110" t="s">
        <v>54</v>
      </c>
      <c r="H31" s="163" t="s">
        <v>54</v>
      </c>
      <c r="I31" s="110" t="s">
        <v>54</v>
      </c>
      <c r="J31" s="163" t="s">
        <v>54</v>
      </c>
      <c r="K31" s="163">
        <v>12</v>
      </c>
      <c r="L31" s="163">
        <v>4</v>
      </c>
      <c r="M31" s="163">
        <v>10</v>
      </c>
      <c r="N31" s="163">
        <v>1</v>
      </c>
    </row>
    <row r="32" spans="1:14" s="167" customFormat="1" ht="18" customHeight="1" x14ac:dyDescent="0.25">
      <c r="A32" s="127" t="s">
        <v>82</v>
      </c>
      <c r="B32" s="87" t="s">
        <v>10</v>
      </c>
      <c r="C32" s="109" t="s">
        <v>54</v>
      </c>
      <c r="D32" s="84" t="s">
        <v>54</v>
      </c>
      <c r="E32" s="165">
        <v>0</v>
      </c>
      <c r="F32" s="166">
        <v>0</v>
      </c>
      <c r="G32" s="166">
        <v>17</v>
      </c>
      <c r="H32" s="166">
        <v>3</v>
      </c>
      <c r="I32" s="166">
        <v>15</v>
      </c>
      <c r="J32" s="166">
        <v>8</v>
      </c>
      <c r="K32" s="166">
        <v>15</v>
      </c>
      <c r="L32" s="166">
        <v>9</v>
      </c>
      <c r="M32" s="166">
        <v>17</v>
      </c>
      <c r="N32" s="166">
        <v>9</v>
      </c>
    </row>
    <row r="33" spans="1:14" ht="18" customHeight="1" x14ac:dyDescent="0.25">
      <c r="A33" s="128"/>
      <c r="B33" s="85" t="s">
        <v>50</v>
      </c>
      <c r="C33" s="83" t="s">
        <v>54</v>
      </c>
      <c r="D33" s="86" t="s">
        <v>54</v>
      </c>
      <c r="E33" s="168">
        <v>0</v>
      </c>
      <c r="F33" s="92">
        <v>0</v>
      </c>
      <c r="G33" s="92">
        <v>0</v>
      </c>
      <c r="H33" s="92">
        <v>0</v>
      </c>
      <c r="I33" s="92">
        <v>0</v>
      </c>
      <c r="J33" s="92">
        <v>0</v>
      </c>
      <c r="K33" s="92">
        <v>0</v>
      </c>
      <c r="L33" s="92">
        <v>0</v>
      </c>
      <c r="M33" s="92">
        <v>0</v>
      </c>
      <c r="N33" s="92">
        <v>0</v>
      </c>
    </row>
    <row r="34" spans="1:14" s="164" customFormat="1" ht="18" customHeight="1" x14ac:dyDescent="0.25">
      <c r="A34" s="129"/>
      <c r="B34" s="110" t="s">
        <v>11</v>
      </c>
      <c r="C34" s="111" t="s">
        <v>54</v>
      </c>
      <c r="D34" s="113" t="s">
        <v>54</v>
      </c>
      <c r="E34" s="110">
        <v>0</v>
      </c>
      <c r="F34" s="163">
        <v>0</v>
      </c>
      <c r="G34" s="163">
        <v>0</v>
      </c>
      <c r="H34" s="163">
        <v>0</v>
      </c>
      <c r="I34" s="163">
        <v>0</v>
      </c>
      <c r="J34" s="163">
        <v>0</v>
      </c>
      <c r="K34" s="163">
        <v>0</v>
      </c>
      <c r="L34" s="163">
        <v>0</v>
      </c>
      <c r="M34" s="163">
        <v>0</v>
      </c>
      <c r="N34" s="163">
        <v>0</v>
      </c>
    </row>
    <row r="35" spans="1:14" s="167" customFormat="1" ht="18" customHeight="1" x14ac:dyDescent="0.25">
      <c r="A35" s="127" t="s">
        <v>110</v>
      </c>
      <c r="B35" s="87" t="s">
        <v>10</v>
      </c>
      <c r="C35" s="109" t="s">
        <v>54</v>
      </c>
      <c r="D35" s="84" t="s">
        <v>54</v>
      </c>
      <c r="E35" s="165" t="s">
        <v>54</v>
      </c>
      <c r="F35" s="166" t="s">
        <v>54</v>
      </c>
      <c r="G35" s="166" t="s">
        <v>54</v>
      </c>
      <c r="H35" s="166" t="s">
        <v>54</v>
      </c>
      <c r="I35" s="166" t="s">
        <v>54</v>
      </c>
      <c r="J35" s="166" t="s">
        <v>54</v>
      </c>
      <c r="K35" s="166">
        <v>0</v>
      </c>
      <c r="L35" s="166">
        <v>0</v>
      </c>
      <c r="M35" s="166">
        <v>0</v>
      </c>
      <c r="N35" s="166">
        <v>0</v>
      </c>
    </row>
    <row r="36" spans="1:14" ht="18" customHeight="1" x14ac:dyDescent="0.25">
      <c r="A36" s="128"/>
      <c r="B36" s="85" t="s">
        <v>50</v>
      </c>
      <c r="C36" s="83" t="s">
        <v>54</v>
      </c>
      <c r="D36" s="86" t="s">
        <v>54</v>
      </c>
      <c r="E36" s="168" t="s">
        <v>54</v>
      </c>
      <c r="F36" s="92" t="s">
        <v>54</v>
      </c>
      <c r="G36" s="168" t="s">
        <v>54</v>
      </c>
      <c r="H36" s="92" t="s">
        <v>54</v>
      </c>
      <c r="I36" s="168" t="s">
        <v>54</v>
      </c>
      <c r="J36" s="92" t="s">
        <v>54</v>
      </c>
      <c r="K36" s="92">
        <v>0</v>
      </c>
      <c r="L36" s="92">
        <v>0</v>
      </c>
      <c r="M36" s="92">
        <v>0</v>
      </c>
      <c r="N36" s="92">
        <v>0</v>
      </c>
    </row>
    <row r="37" spans="1:14" s="164" customFormat="1" ht="18" customHeight="1" x14ac:dyDescent="0.25">
      <c r="A37" s="129"/>
      <c r="B37" s="110" t="s">
        <v>11</v>
      </c>
      <c r="C37" s="111" t="s">
        <v>54</v>
      </c>
      <c r="D37" s="111" t="s">
        <v>54</v>
      </c>
      <c r="E37" s="110" t="s">
        <v>54</v>
      </c>
      <c r="F37" s="163" t="s">
        <v>54</v>
      </c>
      <c r="G37" s="110" t="s">
        <v>54</v>
      </c>
      <c r="H37" s="163" t="s">
        <v>54</v>
      </c>
      <c r="I37" s="110" t="s">
        <v>54</v>
      </c>
      <c r="J37" s="163" t="s">
        <v>54</v>
      </c>
      <c r="K37" s="163">
        <v>0</v>
      </c>
      <c r="L37" s="163">
        <v>0</v>
      </c>
      <c r="M37" s="163">
        <v>0</v>
      </c>
      <c r="N37" s="163">
        <v>0</v>
      </c>
    </row>
    <row r="38" spans="1:14" s="167" customFormat="1" ht="18" customHeight="1" x14ac:dyDescent="0.25">
      <c r="A38" s="127" t="s">
        <v>111</v>
      </c>
      <c r="B38" s="87" t="s">
        <v>10</v>
      </c>
      <c r="C38" s="109" t="s">
        <v>54</v>
      </c>
      <c r="D38" s="84" t="s">
        <v>54</v>
      </c>
      <c r="E38" s="165" t="s">
        <v>54</v>
      </c>
      <c r="F38" s="166" t="s">
        <v>54</v>
      </c>
      <c r="G38" s="166" t="s">
        <v>54</v>
      </c>
      <c r="H38" s="166" t="s">
        <v>54</v>
      </c>
      <c r="I38" s="166" t="s">
        <v>54</v>
      </c>
      <c r="J38" s="166" t="s">
        <v>54</v>
      </c>
      <c r="K38" s="166">
        <v>0</v>
      </c>
      <c r="L38" s="166">
        <v>0</v>
      </c>
      <c r="M38" s="166">
        <v>0</v>
      </c>
      <c r="N38" s="166">
        <v>0</v>
      </c>
    </row>
    <row r="39" spans="1:14" ht="18" customHeight="1" x14ac:dyDescent="0.25">
      <c r="A39" s="128"/>
      <c r="B39" s="85" t="s">
        <v>50</v>
      </c>
      <c r="C39" s="83" t="s">
        <v>54</v>
      </c>
      <c r="D39" s="86" t="s">
        <v>54</v>
      </c>
      <c r="E39" s="168" t="s">
        <v>54</v>
      </c>
      <c r="F39" s="92" t="s">
        <v>54</v>
      </c>
      <c r="G39" s="168" t="s">
        <v>54</v>
      </c>
      <c r="H39" s="92" t="s">
        <v>54</v>
      </c>
      <c r="I39" s="168" t="s">
        <v>54</v>
      </c>
      <c r="J39" s="92" t="s">
        <v>54</v>
      </c>
      <c r="K39" s="92">
        <v>0</v>
      </c>
      <c r="L39" s="92">
        <v>0</v>
      </c>
      <c r="M39" s="92">
        <v>0</v>
      </c>
      <c r="N39" s="92">
        <v>0</v>
      </c>
    </row>
    <row r="40" spans="1:14" s="164" customFormat="1" ht="18" customHeight="1" x14ac:dyDescent="0.25">
      <c r="A40" s="129"/>
      <c r="B40" s="110" t="s">
        <v>11</v>
      </c>
      <c r="C40" s="111" t="s">
        <v>54</v>
      </c>
      <c r="D40" s="111" t="s">
        <v>54</v>
      </c>
      <c r="E40" s="110" t="s">
        <v>54</v>
      </c>
      <c r="F40" s="163" t="s">
        <v>54</v>
      </c>
      <c r="G40" s="110" t="s">
        <v>54</v>
      </c>
      <c r="H40" s="163" t="s">
        <v>54</v>
      </c>
      <c r="I40" s="110" t="s">
        <v>54</v>
      </c>
      <c r="J40" s="163" t="s">
        <v>54</v>
      </c>
      <c r="K40" s="163">
        <v>0</v>
      </c>
      <c r="L40" s="163">
        <v>0</v>
      </c>
      <c r="M40" s="163">
        <v>0</v>
      </c>
      <c r="N40" s="163">
        <v>0</v>
      </c>
    </row>
    <row r="41" spans="1:14" s="167" customFormat="1" ht="18" customHeight="1" x14ac:dyDescent="0.25">
      <c r="A41" s="127" t="s">
        <v>140</v>
      </c>
      <c r="B41" s="87" t="s">
        <v>10</v>
      </c>
      <c r="C41" s="109" t="s">
        <v>54</v>
      </c>
      <c r="D41" s="84" t="s">
        <v>54</v>
      </c>
      <c r="E41" s="165" t="s">
        <v>54</v>
      </c>
      <c r="F41" s="166" t="s">
        <v>54</v>
      </c>
      <c r="G41" s="166" t="s">
        <v>54</v>
      </c>
      <c r="H41" s="166" t="s">
        <v>54</v>
      </c>
      <c r="I41" s="166" t="s">
        <v>54</v>
      </c>
      <c r="J41" s="166" t="s">
        <v>54</v>
      </c>
      <c r="K41" s="166" t="s">
        <v>54</v>
      </c>
      <c r="L41" s="166" t="s">
        <v>54</v>
      </c>
      <c r="M41" s="166">
        <v>0</v>
      </c>
      <c r="N41" s="166">
        <v>0</v>
      </c>
    </row>
    <row r="42" spans="1:14" ht="18" customHeight="1" x14ac:dyDescent="0.25">
      <c r="A42" s="128"/>
      <c r="B42" s="85" t="s">
        <v>50</v>
      </c>
      <c r="C42" s="109" t="s">
        <v>54</v>
      </c>
      <c r="D42" s="84" t="s">
        <v>54</v>
      </c>
      <c r="E42" s="165" t="s">
        <v>54</v>
      </c>
      <c r="F42" s="166" t="s">
        <v>54</v>
      </c>
      <c r="G42" s="166" t="s">
        <v>54</v>
      </c>
      <c r="H42" s="166" t="s">
        <v>54</v>
      </c>
      <c r="I42" s="166" t="s">
        <v>54</v>
      </c>
      <c r="J42" s="166" t="s">
        <v>54</v>
      </c>
      <c r="K42" s="166" t="s">
        <v>54</v>
      </c>
      <c r="L42" s="166" t="s">
        <v>54</v>
      </c>
      <c r="M42" s="92">
        <v>14</v>
      </c>
      <c r="N42" s="92">
        <v>9</v>
      </c>
    </row>
    <row r="43" spans="1:14" s="164" customFormat="1" ht="18" customHeight="1" x14ac:dyDescent="0.25">
      <c r="A43" s="129"/>
      <c r="B43" s="110" t="s">
        <v>11</v>
      </c>
      <c r="C43" s="111" t="s">
        <v>54</v>
      </c>
      <c r="D43" s="111" t="s">
        <v>54</v>
      </c>
      <c r="E43" s="110" t="s">
        <v>54</v>
      </c>
      <c r="F43" s="163" t="s">
        <v>54</v>
      </c>
      <c r="G43" s="110" t="s">
        <v>54</v>
      </c>
      <c r="H43" s="163" t="s">
        <v>54</v>
      </c>
      <c r="I43" s="110" t="s">
        <v>54</v>
      </c>
      <c r="J43" s="163" t="s">
        <v>54</v>
      </c>
      <c r="K43" s="163" t="s">
        <v>54</v>
      </c>
      <c r="L43" s="163" t="s">
        <v>54</v>
      </c>
      <c r="M43" s="163">
        <v>14</v>
      </c>
      <c r="N43" s="163">
        <v>5</v>
      </c>
    </row>
    <row r="44" spans="1:14" s="167" customFormat="1" ht="18" customHeight="1" x14ac:dyDescent="0.25">
      <c r="A44" s="127" t="s">
        <v>141</v>
      </c>
      <c r="B44" s="87" t="s">
        <v>10</v>
      </c>
      <c r="C44" s="109" t="s">
        <v>54</v>
      </c>
      <c r="D44" s="84" t="s">
        <v>54</v>
      </c>
      <c r="E44" s="165" t="s">
        <v>54</v>
      </c>
      <c r="F44" s="166" t="s">
        <v>54</v>
      </c>
      <c r="G44" s="166" t="s">
        <v>54</v>
      </c>
      <c r="H44" s="166" t="s">
        <v>54</v>
      </c>
      <c r="I44" s="166" t="s">
        <v>54</v>
      </c>
      <c r="J44" s="166" t="s">
        <v>54</v>
      </c>
      <c r="K44" s="166" t="s">
        <v>54</v>
      </c>
      <c r="L44" s="166" t="s">
        <v>54</v>
      </c>
      <c r="M44" s="166">
        <v>0</v>
      </c>
      <c r="N44" s="166">
        <v>0</v>
      </c>
    </row>
    <row r="45" spans="1:14" ht="18" customHeight="1" x14ac:dyDescent="0.25">
      <c r="A45" s="128"/>
      <c r="B45" s="85" t="s">
        <v>50</v>
      </c>
      <c r="C45" s="109" t="s">
        <v>54</v>
      </c>
      <c r="D45" s="84" t="s">
        <v>54</v>
      </c>
      <c r="E45" s="165" t="s">
        <v>54</v>
      </c>
      <c r="F45" s="166" t="s">
        <v>54</v>
      </c>
      <c r="G45" s="166" t="s">
        <v>54</v>
      </c>
      <c r="H45" s="166" t="s">
        <v>54</v>
      </c>
      <c r="I45" s="166" t="s">
        <v>54</v>
      </c>
      <c r="J45" s="166" t="s">
        <v>54</v>
      </c>
      <c r="K45" s="166" t="s">
        <v>54</v>
      </c>
      <c r="L45" s="166" t="s">
        <v>54</v>
      </c>
      <c r="M45" s="92">
        <v>0</v>
      </c>
      <c r="N45" s="92">
        <v>0</v>
      </c>
    </row>
    <row r="46" spans="1:14" s="164" customFormat="1" ht="18" customHeight="1" x14ac:dyDescent="0.25">
      <c r="A46" s="129"/>
      <c r="B46" s="110" t="s">
        <v>11</v>
      </c>
      <c r="C46" s="111" t="s">
        <v>54</v>
      </c>
      <c r="D46" s="111" t="s">
        <v>54</v>
      </c>
      <c r="E46" s="110" t="s">
        <v>54</v>
      </c>
      <c r="F46" s="163" t="s">
        <v>54</v>
      </c>
      <c r="G46" s="110" t="s">
        <v>54</v>
      </c>
      <c r="H46" s="163" t="s">
        <v>54</v>
      </c>
      <c r="I46" s="110" t="s">
        <v>54</v>
      </c>
      <c r="J46" s="163" t="s">
        <v>54</v>
      </c>
      <c r="K46" s="163" t="s">
        <v>54</v>
      </c>
      <c r="L46" s="163" t="s">
        <v>54</v>
      </c>
      <c r="M46" s="163">
        <v>0</v>
      </c>
      <c r="N46" s="163">
        <v>0</v>
      </c>
    </row>
    <row r="47" spans="1:14" s="167" customFormat="1" ht="18" customHeight="1" x14ac:dyDescent="0.25">
      <c r="A47" s="127" t="s">
        <v>142</v>
      </c>
      <c r="B47" s="87" t="s">
        <v>10</v>
      </c>
      <c r="C47" s="109" t="s">
        <v>54</v>
      </c>
      <c r="D47" s="84" t="s">
        <v>54</v>
      </c>
      <c r="E47" s="165" t="s">
        <v>54</v>
      </c>
      <c r="F47" s="166" t="s">
        <v>54</v>
      </c>
      <c r="G47" s="166" t="s">
        <v>54</v>
      </c>
      <c r="H47" s="166" t="s">
        <v>54</v>
      </c>
      <c r="I47" s="166" t="s">
        <v>54</v>
      </c>
      <c r="J47" s="166" t="s">
        <v>54</v>
      </c>
      <c r="K47" s="166" t="s">
        <v>54</v>
      </c>
      <c r="L47" s="166" t="s">
        <v>54</v>
      </c>
      <c r="M47" s="166">
        <v>0</v>
      </c>
      <c r="N47" s="166">
        <v>0</v>
      </c>
    </row>
    <row r="48" spans="1:14" ht="18" customHeight="1" x14ac:dyDescent="0.25">
      <c r="A48" s="128"/>
      <c r="B48" s="85" t="s">
        <v>50</v>
      </c>
      <c r="C48" s="109" t="s">
        <v>54</v>
      </c>
      <c r="D48" s="84" t="s">
        <v>54</v>
      </c>
      <c r="E48" s="165" t="s">
        <v>54</v>
      </c>
      <c r="F48" s="166" t="s">
        <v>54</v>
      </c>
      <c r="G48" s="166" t="s">
        <v>54</v>
      </c>
      <c r="H48" s="166" t="s">
        <v>54</v>
      </c>
      <c r="I48" s="166" t="s">
        <v>54</v>
      </c>
      <c r="J48" s="166" t="s">
        <v>54</v>
      </c>
      <c r="K48" s="166" t="s">
        <v>54</v>
      </c>
      <c r="L48" s="166" t="s">
        <v>54</v>
      </c>
      <c r="M48" s="92">
        <v>0</v>
      </c>
      <c r="N48" s="92">
        <v>0</v>
      </c>
    </row>
    <row r="49" spans="1:14" s="164" customFormat="1" ht="18" customHeight="1" x14ac:dyDescent="0.25">
      <c r="A49" s="129"/>
      <c r="B49" s="110" t="s">
        <v>11</v>
      </c>
      <c r="C49" s="111" t="s">
        <v>54</v>
      </c>
      <c r="D49" s="111" t="s">
        <v>54</v>
      </c>
      <c r="E49" s="110" t="s">
        <v>54</v>
      </c>
      <c r="F49" s="163" t="s">
        <v>54</v>
      </c>
      <c r="G49" s="110" t="s">
        <v>54</v>
      </c>
      <c r="H49" s="163" t="s">
        <v>54</v>
      </c>
      <c r="I49" s="110" t="s">
        <v>54</v>
      </c>
      <c r="J49" s="163" t="s">
        <v>54</v>
      </c>
      <c r="K49" s="163" t="s">
        <v>54</v>
      </c>
      <c r="L49" s="163" t="s">
        <v>54</v>
      </c>
      <c r="M49" s="163">
        <v>0</v>
      </c>
      <c r="N49" s="163">
        <v>0</v>
      </c>
    </row>
    <row r="50" spans="1:14" s="167" customFormat="1" ht="18" customHeight="1" x14ac:dyDescent="0.25">
      <c r="A50" s="127" t="s">
        <v>143</v>
      </c>
      <c r="B50" s="87" t="s">
        <v>10</v>
      </c>
      <c r="C50" s="109" t="s">
        <v>54</v>
      </c>
      <c r="D50" s="84" t="s">
        <v>54</v>
      </c>
      <c r="E50" s="165" t="s">
        <v>54</v>
      </c>
      <c r="F50" s="166" t="s">
        <v>54</v>
      </c>
      <c r="G50" s="166" t="s">
        <v>54</v>
      </c>
      <c r="H50" s="166" t="s">
        <v>54</v>
      </c>
      <c r="I50" s="166" t="s">
        <v>54</v>
      </c>
      <c r="J50" s="166" t="s">
        <v>54</v>
      </c>
      <c r="K50" s="166" t="s">
        <v>54</v>
      </c>
      <c r="L50" s="166" t="s">
        <v>54</v>
      </c>
      <c r="M50" s="166">
        <v>7</v>
      </c>
      <c r="N50" s="166">
        <v>2</v>
      </c>
    </row>
    <row r="51" spans="1:14" ht="18" customHeight="1" x14ac:dyDescent="0.25">
      <c r="A51" s="128"/>
      <c r="B51" s="85" t="s">
        <v>50</v>
      </c>
      <c r="C51" s="109" t="s">
        <v>54</v>
      </c>
      <c r="D51" s="84" t="s">
        <v>54</v>
      </c>
      <c r="E51" s="165" t="s">
        <v>54</v>
      </c>
      <c r="F51" s="166" t="s">
        <v>54</v>
      </c>
      <c r="G51" s="166" t="s">
        <v>54</v>
      </c>
      <c r="H51" s="166" t="s">
        <v>54</v>
      </c>
      <c r="I51" s="166" t="s">
        <v>54</v>
      </c>
      <c r="J51" s="166" t="s">
        <v>54</v>
      </c>
      <c r="K51" s="166" t="s">
        <v>54</v>
      </c>
      <c r="L51" s="166" t="s">
        <v>54</v>
      </c>
      <c r="M51" s="92">
        <v>0</v>
      </c>
      <c r="N51" s="92">
        <v>0</v>
      </c>
    </row>
    <row r="52" spans="1:14" s="164" customFormat="1" ht="18" customHeight="1" x14ac:dyDescent="0.25">
      <c r="A52" s="129"/>
      <c r="B52" s="110" t="s">
        <v>11</v>
      </c>
      <c r="C52" s="111" t="s">
        <v>54</v>
      </c>
      <c r="D52" s="111" t="s">
        <v>54</v>
      </c>
      <c r="E52" s="110" t="s">
        <v>54</v>
      </c>
      <c r="F52" s="163" t="s">
        <v>54</v>
      </c>
      <c r="G52" s="110" t="s">
        <v>54</v>
      </c>
      <c r="H52" s="163" t="s">
        <v>54</v>
      </c>
      <c r="I52" s="110" t="s">
        <v>54</v>
      </c>
      <c r="J52" s="163" t="s">
        <v>54</v>
      </c>
      <c r="K52" s="163" t="s">
        <v>54</v>
      </c>
      <c r="L52" s="163" t="s">
        <v>54</v>
      </c>
      <c r="M52" s="163">
        <v>0</v>
      </c>
      <c r="N52" s="163">
        <v>0</v>
      </c>
    </row>
    <row r="53" spans="1:14" s="167" customFormat="1" ht="18" customHeight="1" x14ac:dyDescent="0.25">
      <c r="A53" s="127" t="s">
        <v>144</v>
      </c>
      <c r="B53" s="87" t="s">
        <v>10</v>
      </c>
      <c r="C53" s="109" t="s">
        <v>54</v>
      </c>
      <c r="D53" s="84" t="s">
        <v>54</v>
      </c>
      <c r="E53" s="165" t="s">
        <v>54</v>
      </c>
      <c r="F53" s="166" t="s">
        <v>54</v>
      </c>
      <c r="G53" s="166" t="s">
        <v>54</v>
      </c>
      <c r="H53" s="166" t="s">
        <v>54</v>
      </c>
      <c r="I53" s="166" t="s">
        <v>54</v>
      </c>
      <c r="J53" s="166" t="s">
        <v>54</v>
      </c>
      <c r="K53" s="166" t="s">
        <v>54</v>
      </c>
      <c r="L53" s="166" t="s">
        <v>54</v>
      </c>
      <c r="M53" s="166">
        <v>9</v>
      </c>
      <c r="N53" s="166">
        <v>5</v>
      </c>
    </row>
    <row r="54" spans="1:14" ht="18" customHeight="1" x14ac:dyDescent="0.25">
      <c r="A54" s="128"/>
      <c r="B54" s="85" t="s">
        <v>50</v>
      </c>
      <c r="C54" s="109" t="s">
        <v>54</v>
      </c>
      <c r="D54" s="84" t="s">
        <v>54</v>
      </c>
      <c r="E54" s="165" t="s">
        <v>54</v>
      </c>
      <c r="F54" s="166" t="s">
        <v>54</v>
      </c>
      <c r="G54" s="166" t="s">
        <v>54</v>
      </c>
      <c r="H54" s="166" t="s">
        <v>54</v>
      </c>
      <c r="I54" s="166" t="s">
        <v>54</v>
      </c>
      <c r="J54" s="166" t="s">
        <v>54</v>
      </c>
      <c r="K54" s="166" t="s">
        <v>54</v>
      </c>
      <c r="L54" s="166" t="s">
        <v>54</v>
      </c>
      <c r="M54" s="92">
        <v>0</v>
      </c>
      <c r="N54" s="92">
        <v>0</v>
      </c>
    </row>
    <row r="55" spans="1:14" s="164" customFormat="1" ht="18" customHeight="1" x14ac:dyDescent="0.25">
      <c r="A55" s="129"/>
      <c r="B55" s="110" t="s">
        <v>11</v>
      </c>
      <c r="C55" s="111" t="s">
        <v>54</v>
      </c>
      <c r="D55" s="111" t="s">
        <v>54</v>
      </c>
      <c r="E55" s="110" t="s">
        <v>54</v>
      </c>
      <c r="F55" s="163" t="s">
        <v>54</v>
      </c>
      <c r="G55" s="110" t="s">
        <v>54</v>
      </c>
      <c r="H55" s="163" t="s">
        <v>54</v>
      </c>
      <c r="I55" s="110" t="s">
        <v>54</v>
      </c>
      <c r="J55" s="163" t="s">
        <v>54</v>
      </c>
      <c r="K55" s="163" t="s">
        <v>54</v>
      </c>
      <c r="L55" s="163" t="s">
        <v>54</v>
      </c>
      <c r="M55" s="163">
        <v>9</v>
      </c>
      <c r="N55" s="163">
        <v>10</v>
      </c>
    </row>
    <row r="56" spans="1:14" s="167" customFormat="1" ht="18" customHeight="1" x14ac:dyDescent="0.25">
      <c r="A56" s="127" t="s">
        <v>145</v>
      </c>
      <c r="B56" s="87" t="s">
        <v>10</v>
      </c>
      <c r="C56" s="109" t="s">
        <v>54</v>
      </c>
      <c r="D56" s="84" t="s">
        <v>54</v>
      </c>
      <c r="E56" s="165" t="s">
        <v>54</v>
      </c>
      <c r="F56" s="166" t="s">
        <v>54</v>
      </c>
      <c r="G56" s="166" t="s">
        <v>54</v>
      </c>
      <c r="H56" s="166" t="s">
        <v>54</v>
      </c>
      <c r="I56" s="166" t="s">
        <v>54</v>
      </c>
      <c r="J56" s="166" t="s">
        <v>54</v>
      </c>
      <c r="K56" s="166" t="s">
        <v>54</v>
      </c>
      <c r="L56" s="166" t="s">
        <v>54</v>
      </c>
      <c r="M56" s="166">
        <v>0</v>
      </c>
      <c r="N56" s="166">
        <v>0</v>
      </c>
    </row>
    <row r="57" spans="1:14" ht="18" customHeight="1" x14ac:dyDescent="0.25">
      <c r="A57" s="128"/>
      <c r="B57" s="85" t="s">
        <v>50</v>
      </c>
      <c r="C57" s="109" t="s">
        <v>54</v>
      </c>
      <c r="D57" s="84" t="s">
        <v>54</v>
      </c>
      <c r="E57" s="165" t="s">
        <v>54</v>
      </c>
      <c r="F57" s="166" t="s">
        <v>54</v>
      </c>
      <c r="G57" s="166" t="s">
        <v>54</v>
      </c>
      <c r="H57" s="166" t="s">
        <v>54</v>
      </c>
      <c r="I57" s="166" t="s">
        <v>54</v>
      </c>
      <c r="J57" s="166" t="s">
        <v>54</v>
      </c>
      <c r="K57" s="166" t="s">
        <v>54</v>
      </c>
      <c r="L57" s="166" t="s">
        <v>54</v>
      </c>
      <c r="M57" s="92">
        <v>0</v>
      </c>
      <c r="N57" s="92">
        <v>0</v>
      </c>
    </row>
    <row r="58" spans="1:14" s="164" customFormat="1" ht="18" customHeight="1" x14ac:dyDescent="0.25">
      <c r="A58" s="129"/>
      <c r="B58" s="110" t="s">
        <v>11</v>
      </c>
      <c r="C58" s="111" t="s">
        <v>54</v>
      </c>
      <c r="D58" s="111" t="s">
        <v>54</v>
      </c>
      <c r="E58" s="110" t="s">
        <v>54</v>
      </c>
      <c r="F58" s="163" t="s">
        <v>54</v>
      </c>
      <c r="G58" s="110" t="s">
        <v>54</v>
      </c>
      <c r="H58" s="163" t="s">
        <v>54</v>
      </c>
      <c r="I58" s="110" t="s">
        <v>54</v>
      </c>
      <c r="J58" s="163" t="s">
        <v>54</v>
      </c>
      <c r="K58" s="163" t="s">
        <v>54</v>
      </c>
      <c r="L58" s="163" t="s">
        <v>54</v>
      </c>
      <c r="M58" s="163">
        <v>9</v>
      </c>
      <c r="N58" s="163">
        <v>10</v>
      </c>
    </row>
    <row r="59" spans="1:14" s="167" customFormat="1" ht="18" customHeight="1" x14ac:dyDescent="0.25">
      <c r="A59" s="127" t="s">
        <v>146</v>
      </c>
      <c r="B59" s="87" t="s">
        <v>10</v>
      </c>
      <c r="C59" s="109" t="s">
        <v>54</v>
      </c>
      <c r="D59" s="84" t="s">
        <v>54</v>
      </c>
      <c r="E59" s="165" t="s">
        <v>54</v>
      </c>
      <c r="F59" s="166" t="s">
        <v>54</v>
      </c>
      <c r="G59" s="166" t="s">
        <v>54</v>
      </c>
      <c r="H59" s="166" t="s">
        <v>54</v>
      </c>
      <c r="I59" s="166" t="s">
        <v>54</v>
      </c>
      <c r="J59" s="166" t="s">
        <v>54</v>
      </c>
      <c r="K59" s="166" t="s">
        <v>54</v>
      </c>
      <c r="L59" s="166" t="s">
        <v>54</v>
      </c>
      <c r="M59" s="166">
        <v>0</v>
      </c>
      <c r="N59" s="166">
        <v>0</v>
      </c>
    </row>
    <row r="60" spans="1:14" ht="18" customHeight="1" x14ac:dyDescent="0.25">
      <c r="A60" s="128"/>
      <c r="B60" s="85" t="s">
        <v>50</v>
      </c>
      <c r="C60" s="109" t="s">
        <v>54</v>
      </c>
      <c r="D60" s="84" t="s">
        <v>54</v>
      </c>
      <c r="E60" s="165" t="s">
        <v>54</v>
      </c>
      <c r="F60" s="166" t="s">
        <v>54</v>
      </c>
      <c r="G60" s="166" t="s">
        <v>54</v>
      </c>
      <c r="H60" s="166" t="s">
        <v>54</v>
      </c>
      <c r="I60" s="166" t="s">
        <v>54</v>
      </c>
      <c r="J60" s="166" t="s">
        <v>54</v>
      </c>
      <c r="K60" s="166" t="s">
        <v>54</v>
      </c>
      <c r="L60" s="166" t="s">
        <v>54</v>
      </c>
      <c r="M60" s="92">
        <v>0</v>
      </c>
      <c r="N60" s="92">
        <v>0</v>
      </c>
    </row>
    <row r="61" spans="1:14" s="164" customFormat="1" ht="18" customHeight="1" x14ac:dyDescent="0.25">
      <c r="A61" s="129"/>
      <c r="B61" s="110" t="s">
        <v>11</v>
      </c>
      <c r="C61" s="111" t="s">
        <v>54</v>
      </c>
      <c r="D61" s="111" t="s">
        <v>54</v>
      </c>
      <c r="E61" s="110" t="s">
        <v>54</v>
      </c>
      <c r="F61" s="163" t="s">
        <v>54</v>
      </c>
      <c r="G61" s="110" t="s">
        <v>54</v>
      </c>
      <c r="H61" s="163" t="s">
        <v>54</v>
      </c>
      <c r="I61" s="110" t="s">
        <v>54</v>
      </c>
      <c r="J61" s="163" t="s">
        <v>54</v>
      </c>
      <c r="K61" s="163" t="s">
        <v>54</v>
      </c>
      <c r="L61" s="163" t="s">
        <v>54</v>
      </c>
      <c r="M61" s="163">
        <v>0</v>
      </c>
      <c r="N61" s="163">
        <v>0</v>
      </c>
    </row>
  </sheetData>
  <mergeCells count="29">
    <mergeCell ref="A56:A58"/>
    <mergeCell ref="A59:A61"/>
    <mergeCell ref="M3:N3"/>
    <mergeCell ref="A41:A43"/>
    <mergeCell ref="A44:A46"/>
    <mergeCell ref="A47:A49"/>
    <mergeCell ref="A50:A52"/>
    <mergeCell ref="A53:A55"/>
    <mergeCell ref="A38:A40"/>
    <mergeCell ref="A8:A10"/>
    <mergeCell ref="A29:A31"/>
    <mergeCell ref="A17:A19"/>
    <mergeCell ref="A26:A28"/>
    <mergeCell ref="A32:A34"/>
    <mergeCell ref="A11:A13"/>
    <mergeCell ref="A35:A37"/>
    <mergeCell ref="A14:A16"/>
    <mergeCell ref="A5:A7"/>
    <mergeCell ref="A20:A22"/>
    <mergeCell ref="A23:A25"/>
    <mergeCell ref="K3:L3"/>
    <mergeCell ref="A1:J1"/>
    <mergeCell ref="A2:I2"/>
    <mergeCell ref="I3:J3"/>
    <mergeCell ref="A3:A4"/>
    <mergeCell ref="B3:B4"/>
    <mergeCell ref="C3:D3"/>
    <mergeCell ref="E3:F3"/>
    <mergeCell ref="G3:H3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1"/>
  <sheetViews>
    <sheetView zoomScale="85" zoomScaleNormal="85" workbookViewId="0">
      <pane ySplit="3" topLeftCell="A4" activePane="bottomLeft" state="frozen"/>
      <selection pane="bottomLeft" activeCell="G59" sqref="G59"/>
    </sheetView>
  </sheetViews>
  <sheetFormatPr defaultColWidth="34.85546875" defaultRowHeight="24" customHeight="1" x14ac:dyDescent="0.25"/>
  <cols>
    <col min="1" max="1" width="28.42578125" style="12" customWidth="1"/>
    <col min="2" max="2" width="15" style="1" customWidth="1"/>
    <col min="3" max="3" width="14.85546875" style="1" customWidth="1"/>
    <col min="4" max="4" width="15" style="1" customWidth="1"/>
    <col min="5" max="5" width="20" style="1" customWidth="1"/>
    <col min="6" max="6" width="23.5703125" style="1" customWidth="1"/>
    <col min="7" max="7" width="18.85546875" style="1" customWidth="1"/>
    <col min="8" max="8" width="20.7109375" style="1" customWidth="1"/>
    <col min="9" max="9" width="20.5703125" style="1" customWidth="1"/>
    <col min="10" max="16384" width="34.85546875" style="11"/>
  </cols>
  <sheetData>
    <row r="1" spans="1:25" s="48" customFormat="1" ht="54.75" customHeight="1" x14ac:dyDescent="0.25">
      <c r="A1" s="123"/>
      <c r="B1" s="123"/>
      <c r="C1" s="123"/>
      <c r="D1" s="123"/>
      <c r="E1" s="123"/>
      <c r="F1" s="123"/>
      <c r="G1" s="123"/>
      <c r="H1" s="123"/>
      <c r="I1" s="123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47"/>
    </row>
    <row r="2" spans="1:25" s="46" customFormat="1" ht="24" customHeight="1" x14ac:dyDescent="0.25">
      <c r="A2" s="131" t="s">
        <v>26</v>
      </c>
      <c r="B2" s="131"/>
      <c r="C2" s="131"/>
      <c r="D2" s="131"/>
      <c r="E2" s="131"/>
      <c r="F2" s="131"/>
      <c r="G2" s="131"/>
      <c r="H2" s="131"/>
      <c r="I2" s="1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2"/>
    </row>
    <row r="3" spans="1:25" s="19" customFormat="1" ht="36" customHeight="1" x14ac:dyDescent="0.25">
      <c r="A3" s="15" t="s">
        <v>12</v>
      </c>
      <c r="B3" s="15" t="s">
        <v>84</v>
      </c>
      <c r="C3" s="15" t="s">
        <v>40</v>
      </c>
      <c r="D3" s="15" t="s">
        <v>15</v>
      </c>
      <c r="E3" s="15" t="s">
        <v>45</v>
      </c>
      <c r="F3" s="15" t="s">
        <v>41</v>
      </c>
      <c r="G3" s="15" t="s">
        <v>13</v>
      </c>
      <c r="H3" s="15" t="s">
        <v>42</v>
      </c>
      <c r="I3" s="15" t="s">
        <v>14</v>
      </c>
      <c r="J3" s="15"/>
      <c r="K3" s="15"/>
      <c r="L3" s="15"/>
      <c r="M3" s="15"/>
      <c r="N3" s="15"/>
      <c r="O3" s="16"/>
      <c r="P3" s="16"/>
      <c r="Q3" s="16"/>
      <c r="R3" s="17"/>
      <c r="S3" s="17"/>
      <c r="T3" s="18"/>
    </row>
    <row r="4" spans="1:25" s="4" customFormat="1" ht="24" customHeight="1" x14ac:dyDescent="0.25">
      <c r="A4" s="101" t="s">
        <v>43</v>
      </c>
      <c r="B4" s="5">
        <v>166</v>
      </c>
      <c r="C4" s="5">
        <v>241</v>
      </c>
      <c r="D4" s="102">
        <v>770</v>
      </c>
      <c r="E4" s="103">
        <v>3.2</v>
      </c>
      <c r="F4" s="104">
        <v>1.7476851851851852E-3</v>
      </c>
      <c r="G4" s="5">
        <v>166</v>
      </c>
      <c r="H4" s="100">
        <v>0.68879999999999997</v>
      </c>
      <c r="I4" s="100">
        <v>0.55189999999999995</v>
      </c>
    </row>
    <row r="5" spans="1:25" s="4" customFormat="1" ht="24" customHeight="1" x14ac:dyDescent="0.25">
      <c r="A5" s="101" t="s">
        <v>79</v>
      </c>
      <c r="B5" s="5">
        <v>252</v>
      </c>
      <c r="C5" s="5">
        <v>378</v>
      </c>
      <c r="D5" s="102">
        <v>1232</v>
      </c>
      <c r="E5" s="103">
        <v>3.26</v>
      </c>
      <c r="F5" s="104">
        <v>1.712962962962963E-3</v>
      </c>
      <c r="G5" s="5">
        <v>245</v>
      </c>
      <c r="H5" s="100">
        <v>0.64019999999999999</v>
      </c>
      <c r="I5" s="100">
        <v>0.56879999999999997</v>
      </c>
    </row>
    <row r="6" spans="1:25" s="4" customFormat="1" ht="24" customHeight="1" x14ac:dyDescent="0.25">
      <c r="A6" s="101" t="s">
        <v>83</v>
      </c>
      <c r="B6" s="5">
        <v>650</v>
      </c>
      <c r="C6" s="5">
        <v>845</v>
      </c>
      <c r="D6" s="102">
        <v>1575</v>
      </c>
      <c r="E6" s="103">
        <v>1.86</v>
      </c>
      <c r="F6" s="104">
        <v>1.261574074074074E-3</v>
      </c>
      <c r="G6" s="5">
        <v>626</v>
      </c>
      <c r="H6" s="100">
        <v>0.74080000000000001</v>
      </c>
      <c r="I6" s="100">
        <v>0.76800000000000002</v>
      </c>
    </row>
    <row r="7" spans="1:25" s="4" customFormat="1" ht="24" customHeight="1" x14ac:dyDescent="0.25">
      <c r="A7" s="101" t="s">
        <v>95</v>
      </c>
      <c r="B7" s="5">
        <v>200</v>
      </c>
      <c r="C7" s="5">
        <v>336</v>
      </c>
      <c r="D7" s="102">
        <v>1040</v>
      </c>
      <c r="E7" s="103">
        <v>3.1</v>
      </c>
      <c r="F7" s="104">
        <v>1.9097222222222222E-3</v>
      </c>
      <c r="G7" s="5">
        <v>171</v>
      </c>
      <c r="H7" s="100">
        <v>0.50890000000000002</v>
      </c>
      <c r="I7" s="100">
        <v>0.51190000000000002</v>
      </c>
    </row>
    <row r="8" spans="1:25" s="4" customFormat="1" ht="24" customHeight="1" x14ac:dyDescent="0.25">
      <c r="A8" s="101" t="s">
        <v>122</v>
      </c>
      <c r="B8" s="5">
        <v>466</v>
      </c>
      <c r="C8" s="5">
        <v>559</v>
      </c>
      <c r="D8" s="102">
        <v>1189</v>
      </c>
      <c r="E8" s="103">
        <v>2.13</v>
      </c>
      <c r="F8" s="104">
        <v>1.3078703703703705E-3</v>
      </c>
      <c r="G8" s="5">
        <v>446</v>
      </c>
      <c r="H8" s="100">
        <v>0.79790000000000005</v>
      </c>
      <c r="I8" s="100">
        <v>0.72809999999999997</v>
      </c>
    </row>
    <row r="9" spans="1:25" s="4" customFormat="1" ht="24" customHeight="1" x14ac:dyDescent="0.25">
      <c r="A9" s="101" t="s">
        <v>148</v>
      </c>
      <c r="B9" s="5">
        <v>411</v>
      </c>
      <c r="C9" s="5">
        <v>534</v>
      </c>
      <c r="D9" s="102">
        <v>1263</v>
      </c>
      <c r="E9" s="103">
        <v>2.37</v>
      </c>
      <c r="F9" s="104">
        <v>1.2847222222222223E-3</v>
      </c>
      <c r="G9" s="5">
        <v>386</v>
      </c>
      <c r="H9" s="100">
        <v>0.7228</v>
      </c>
      <c r="I9" s="100">
        <v>0.5262</v>
      </c>
    </row>
    <row r="10" spans="1:25" s="4" customFormat="1" ht="24" customHeight="1" x14ac:dyDescent="0.25">
      <c r="A10" s="101"/>
      <c r="B10" s="5"/>
      <c r="C10" s="5"/>
      <c r="D10" s="102"/>
      <c r="E10" s="103"/>
      <c r="F10" s="104"/>
      <c r="G10" s="5"/>
      <c r="H10" s="100"/>
      <c r="I10" s="100"/>
    </row>
    <row r="11" spans="1:25" s="4" customFormat="1" ht="24" customHeight="1" x14ac:dyDescent="0.25">
      <c r="A11" s="101"/>
      <c r="B11" s="5"/>
      <c r="C11" s="5"/>
      <c r="D11" s="102"/>
      <c r="E11" s="103"/>
      <c r="F11" s="104"/>
      <c r="G11" s="5"/>
      <c r="H11" s="100"/>
      <c r="I11" s="100"/>
    </row>
  </sheetData>
  <mergeCells count="2">
    <mergeCell ref="A2:I2"/>
    <mergeCell ref="A1:I1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SEO Audit</vt:lpstr>
      <vt:lpstr>Keyword Research</vt:lpstr>
      <vt:lpstr>Keyword Analysis</vt:lpstr>
      <vt:lpstr>Tracking (Ranking)</vt:lpstr>
      <vt:lpstr>Tracking (Metrics)</vt:lpstr>
      <vt:lpstr>'Keyword Analysis'!Print_Area</vt:lpstr>
    </vt:vector>
  </TitlesOfParts>
  <Company>Virtual Stacks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Kumari</dc:creator>
  <cp:lastModifiedBy>Nidhi Kumari</cp:lastModifiedBy>
  <cp:lastPrinted>2013-04-25T18:47:28Z</cp:lastPrinted>
  <dcterms:created xsi:type="dcterms:W3CDTF">2013-04-25T18:37:08Z</dcterms:created>
  <dcterms:modified xsi:type="dcterms:W3CDTF">2015-04-30T18:38:41Z</dcterms:modified>
</cp:coreProperties>
</file>