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bookViews>
    <workbookView xWindow="0" yWindow="0" windowWidth="25200" windowHeight="11985" tabRatio="838" activeTab="4"/>
  </bookViews>
  <sheets>
    <sheet name="SEO Audit" sheetId="22" r:id="rId1"/>
    <sheet name="Keyword Research" sheetId="17" r:id="rId2"/>
    <sheet name="Keyword Research (Visitors)" sheetId="12" r:id="rId3"/>
    <sheet name="Keyword Analysis" sheetId="16" r:id="rId4"/>
    <sheet name="Tracking (Ranking)" sheetId="23" r:id="rId5"/>
    <sheet name="Tracking (Metrics)" sheetId="19" r:id="rId6"/>
  </sheets>
  <definedNames>
    <definedName name="_xlnm._FilterDatabase" localSheetId="3" hidden="1">'Keyword Analysis'!$A$3:$O$153</definedName>
    <definedName name="_xlnm.Print_Area" localSheetId="3">'Keyword Analysis'!$A$3:$O$154</definedName>
  </definedNames>
  <calcPr calcId="152511"/>
</workbook>
</file>

<file path=xl/calcChain.xml><?xml version="1.0" encoding="utf-8"?>
<calcChain xmlns="http://schemas.openxmlformats.org/spreadsheetml/2006/main">
  <c r="B18" i="16" l="1"/>
  <c r="B4" i="16"/>
  <c r="B5" i="16"/>
  <c r="B7" i="16"/>
  <c r="B6" i="16"/>
  <c r="B20" i="16"/>
  <c r="B11" i="16"/>
  <c r="B8" i="16"/>
  <c r="B17" i="16"/>
  <c r="B12" i="16"/>
  <c r="B16" i="16"/>
  <c r="B9" i="16"/>
  <c r="B10" i="16"/>
  <c r="B13" i="16"/>
  <c r="B19" i="16"/>
  <c r="B14" i="16"/>
  <c r="B15" i="16"/>
  <c r="J13" i="16"/>
  <c r="J12" i="16"/>
  <c r="J20" i="16"/>
  <c r="J4" i="16"/>
  <c r="J19" i="16"/>
  <c r="J16" i="16"/>
  <c r="J11" i="16"/>
  <c r="J5" i="16"/>
  <c r="J14" i="16"/>
  <c r="J9" i="16"/>
  <c r="J8" i="16"/>
  <c r="J7" i="16"/>
  <c r="J15" i="16"/>
  <c r="J10" i="16"/>
  <c r="J17" i="16"/>
  <c r="J6" i="16"/>
  <c r="J18" i="16"/>
  <c r="K2" i="16" l="1"/>
  <c r="K4" i="16" s="1"/>
  <c r="C3" i="12"/>
  <c r="B3" i="12"/>
  <c r="K6" i="16" l="1"/>
  <c r="K17" i="16"/>
  <c r="K15" i="16"/>
  <c r="K11" i="16"/>
  <c r="K19" i="16"/>
  <c r="K20" i="16"/>
  <c r="K13" i="16"/>
  <c r="K10" i="16"/>
  <c r="K7" i="16"/>
  <c r="K9" i="16"/>
  <c r="K5" i="16"/>
  <c r="K16" i="16"/>
  <c r="K18" i="16"/>
  <c r="K12" i="16"/>
  <c r="K14" i="16"/>
  <c r="K8" i="16"/>
  <c r="K25" i="16"/>
  <c r="K247" i="16"/>
  <c r="K183" i="16"/>
  <c r="K119" i="16"/>
  <c r="K55" i="16"/>
  <c r="K294" i="16"/>
  <c r="K230" i="16"/>
  <c r="K166" i="16"/>
  <c r="K102" i="16"/>
  <c r="K38" i="16"/>
  <c r="K277" i="16"/>
  <c r="K275" i="16"/>
  <c r="K184" i="16"/>
  <c r="K98" i="16"/>
  <c r="K213" i="16"/>
  <c r="K129" i="16"/>
  <c r="K43" i="16"/>
  <c r="K248" i="16"/>
  <c r="K160" i="16"/>
  <c r="K74" i="16"/>
  <c r="K283" i="16"/>
  <c r="K189" i="16"/>
  <c r="K105" i="16"/>
  <c r="K210" i="16"/>
  <c r="K124" i="16"/>
  <c r="K267" i="16"/>
  <c r="K113" i="16"/>
  <c r="K241" i="16"/>
  <c r="K80" i="16"/>
  <c r="K195" i="16"/>
  <c r="K220" i="16"/>
  <c r="K219" i="16"/>
  <c r="K37" i="16"/>
  <c r="K132" i="16"/>
  <c r="K251" i="16"/>
  <c r="K67" i="16"/>
  <c r="K218" i="16"/>
  <c r="K185" i="16"/>
  <c r="K197" i="16"/>
  <c r="K112" i="16"/>
  <c r="K45" i="16"/>
  <c r="K206" i="16"/>
  <c r="K152" i="16"/>
  <c r="K181" i="16"/>
  <c r="K42" i="16"/>
  <c r="K73" i="16"/>
  <c r="K82" i="16"/>
  <c r="K176" i="16"/>
  <c r="K50" i="16"/>
  <c r="K68" i="16"/>
  <c r="K279" i="16"/>
  <c r="K23" i="16"/>
  <c r="K134" i="16"/>
  <c r="K245" i="16"/>
  <c r="K56" i="16"/>
  <c r="K171" i="16"/>
  <c r="K298" i="16"/>
  <c r="K116" i="16"/>
  <c r="K147" i="16"/>
  <c r="K168" i="16"/>
  <c r="K27" i="16"/>
  <c r="K28" i="16"/>
  <c r="K48" i="16"/>
  <c r="K303" i="16"/>
  <c r="K239" i="16"/>
  <c r="K175" i="16"/>
  <c r="K111" i="16"/>
  <c r="K47" i="16"/>
  <c r="K286" i="16"/>
  <c r="K222" i="16"/>
  <c r="K158" i="16"/>
  <c r="K94" i="16"/>
  <c r="K30" i="16"/>
  <c r="K269" i="16"/>
  <c r="K264" i="16"/>
  <c r="K172" i="16"/>
  <c r="K88" i="16"/>
  <c r="K299" i="16"/>
  <c r="K203" i="16"/>
  <c r="K117" i="16"/>
  <c r="K33" i="16"/>
  <c r="K234" i="16"/>
  <c r="K148" i="16"/>
  <c r="K64" i="16"/>
  <c r="K272" i="16"/>
  <c r="K179" i="16"/>
  <c r="K93" i="16"/>
  <c r="K200" i="16"/>
  <c r="K104" i="16"/>
  <c r="K256" i="16"/>
  <c r="K91" i="16"/>
  <c r="K58" i="16"/>
  <c r="K114" i="16"/>
  <c r="K227" i="16"/>
  <c r="K66" i="16"/>
  <c r="K244" i="16"/>
  <c r="K282" i="16"/>
  <c r="K209" i="16"/>
  <c r="K145" i="16"/>
  <c r="K173" i="16"/>
  <c r="K151" i="16"/>
  <c r="K262" i="16"/>
  <c r="K70" i="16"/>
  <c r="K140" i="16"/>
  <c r="K85" i="16"/>
  <c r="K32" i="16"/>
  <c r="K61" i="16"/>
  <c r="K187" i="16"/>
  <c r="K290" i="16"/>
  <c r="K123" i="16"/>
  <c r="K153" i="16"/>
  <c r="K285" i="16"/>
  <c r="K295" i="16"/>
  <c r="K231" i="16"/>
  <c r="K167" i="16"/>
  <c r="K103" i="16"/>
  <c r="K39" i="16"/>
  <c r="K278" i="16"/>
  <c r="K214" i="16"/>
  <c r="K150" i="16"/>
  <c r="K86" i="16"/>
  <c r="K22" i="16"/>
  <c r="K261" i="16"/>
  <c r="K250" i="16"/>
  <c r="K162" i="16"/>
  <c r="K76" i="16"/>
  <c r="K288" i="16"/>
  <c r="K193" i="16"/>
  <c r="K107" i="16"/>
  <c r="K21" i="16"/>
  <c r="K224" i="16"/>
  <c r="K138" i="16"/>
  <c r="K52" i="16"/>
  <c r="K258" i="16"/>
  <c r="K169" i="16"/>
  <c r="K83" i="16"/>
  <c r="K296" i="16"/>
  <c r="K188" i="16"/>
  <c r="K92" i="16"/>
  <c r="K229" i="16"/>
  <c r="K69" i="16"/>
  <c r="K196" i="16"/>
  <c r="K36" i="16"/>
  <c r="K163" i="16"/>
  <c r="K72" i="16"/>
  <c r="K165" i="16"/>
  <c r="K291" i="16"/>
  <c r="K90" i="16"/>
  <c r="K205" i="16"/>
  <c r="K35" i="16"/>
  <c r="K287" i="16"/>
  <c r="K223" i="16"/>
  <c r="K159" i="16"/>
  <c r="K95" i="16"/>
  <c r="K31" i="16"/>
  <c r="K270" i="16"/>
  <c r="K142" i="16"/>
  <c r="K78" i="16"/>
  <c r="K253" i="16"/>
  <c r="K236" i="16"/>
  <c r="K274" i="16"/>
  <c r="K97" i="16"/>
  <c r="K212" i="16"/>
  <c r="K128" i="16"/>
  <c r="K157" i="16"/>
  <c r="K178" i="16"/>
  <c r="K49" i="16"/>
  <c r="K141" i="16"/>
  <c r="K252" i="16"/>
  <c r="K215" i="16"/>
  <c r="K87" i="16"/>
  <c r="K198" i="16"/>
  <c r="K226" i="16"/>
  <c r="K260" i="16"/>
  <c r="K202" i="16"/>
  <c r="K233" i="16"/>
  <c r="K268" i="16"/>
  <c r="K60" i="16"/>
  <c r="K164" i="16"/>
  <c r="K121" i="16"/>
  <c r="K228" i="16"/>
  <c r="K194" i="16"/>
  <c r="K271" i="16"/>
  <c r="K207" i="16"/>
  <c r="K143" i="16"/>
  <c r="K79" i="16"/>
  <c r="K254" i="16"/>
  <c r="K190" i="16"/>
  <c r="K126" i="16"/>
  <c r="K62" i="16"/>
  <c r="K301" i="16"/>
  <c r="K237" i="16"/>
  <c r="K216" i="16"/>
  <c r="K130" i="16"/>
  <c r="K44" i="16"/>
  <c r="K249" i="16"/>
  <c r="K161" i="16"/>
  <c r="K75" i="16"/>
  <c r="K284" i="16"/>
  <c r="K192" i="16"/>
  <c r="K106" i="16"/>
  <c r="K221" i="16"/>
  <c r="K137" i="16"/>
  <c r="K51" i="16"/>
  <c r="K257" i="16"/>
  <c r="K156" i="16"/>
  <c r="K40" i="16"/>
  <c r="K177" i="16"/>
  <c r="K144" i="16"/>
  <c r="K265" i="16"/>
  <c r="K99" i="16"/>
  <c r="K101" i="16"/>
  <c r="K208" i="16"/>
  <c r="K26" i="16"/>
  <c r="K131" i="16"/>
  <c r="K263" i="16"/>
  <c r="K199" i="16"/>
  <c r="K135" i="16"/>
  <c r="K71" i="16"/>
  <c r="K246" i="16"/>
  <c r="K182" i="16"/>
  <c r="K118" i="16"/>
  <c r="K54" i="16"/>
  <c r="K293" i="16"/>
  <c r="K300" i="16"/>
  <c r="K204" i="16"/>
  <c r="K120" i="16"/>
  <c r="K34" i="16"/>
  <c r="K235" i="16"/>
  <c r="K149" i="16"/>
  <c r="K65" i="16"/>
  <c r="K273" i="16"/>
  <c r="K180" i="16"/>
  <c r="K96" i="16"/>
  <c r="K211" i="16"/>
  <c r="K125" i="16"/>
  <c r="K41" i="16"/>
  <c r="K243" i="16"/>
  <c r="K146" i="16"/>
  <c r="K155" i="16"/>
  <c r="K280" i="16"/>
  <c r="K122" i="16"/>
  <c r="K240" i="16"/>
  <c r="K77" i="16"/>
  <c r="K281" i="16"/>
  <c r="K81" i="16"/>
  <c r="K186" i="16"/>
  <c r="K109" i="16"/>
  <c r="K255" i="16"/>
  <c r="K191" i="16"/>
  <c r="K127" i="16"/>
  <c r="K63" i="16"/>
  <c r="K302" i="16"/>
  <c r="K238" i="16"/>
  <c r="K174" i="16"/>
  <c r="K110" i="16"/>
  <c r="K46" i="16"/>
  <c r="K289" i="16"/>
  <c r="K24" i="16"/>
  <c r="K225" i="16"/>
  <c r="K115" i="16"/>
  <c r="K217" i="16"/>
  <c r="K232" i="16"/>
  <c r="K259" i="16"/>
  <c r="K59" i="16"/>
  <c r="K292" i="16"/>
  <c r="K133" i="16"/>
  <c r="K297" i="16"/>
  <c r="K108" i="16"/>
  <c r="K139" i="16"/>
  <c r="K29" i="16"/>
  <c r="K57" i="16"/>
  <c r="K53" i="16"/>
  <c r="K242" i="16"/>
  <c r="K170" i="16"/>
  <c r="K154" i="16"/>
  <c r="K84" i="16"/>
  <c r="K266" i="16"/>
  <c r="K201" i="16"/>
  <c r="K136" i="16"/>
  <c r="K276" i="16"/>
  <c r="K89" i="16"/>
  <c r="K100" i="16"/>
  <c r="N4" i="22"/>
  <c r="D4" i="22"/>
  <c r="J4" i="22"/>
  <c r="G4" i="22"/>
  <c r="K4" i="22"/>
  <c r="O4" i="22"/>
  <c r="L4" i="22"/>
  <c r="H4" i="22"/>
  <c r="M4" i="22"/>
  <c r="I4" i="16" l="1"/>
  <c r="I5" i="16"/>
  <c r="I7" i="16"/>
  <c r="I6" i="16"/>
  <c r="I20" i="16"/>
  <c r="I11" i="16"/>
  <c r="I8" i="16"/>
  <c r="I17" i="16"/>
  <c r="I12" i="16"/>
  <c r="I16" i="16"/>
  <c r="I9" i="16"/>
  <c r="I10" i="16"/>
  <c r="I13" i="16"/>
  <c r="I19" i="16"/>
  <c r="I14" i="16"/>
  <c r="I15" i="16"/>
  <c r="B21" i="16"/>
  <c r="I21" i="16"/>
  <c r="B22" i="16"/>
  <c r="I22" i="16"/>
  <c r="B23" i="16"/>
  <c r="I23" i="16"/>
  <c r="B24" i="16"/>
  <c r="I24" i="16"/>
  <c r="B25" i="16"/>
  <c r="I25" i="16"/>
  <c r="B26" i="16"/>
  <c r="I26" i="16"/>
  <c r="B27" i="16"/>
  <c r="I27" i="16"/>
  <c r="B28" i="16"/>
  <c r="I28" i="16"/>
  <c r="B29" i="16"/>
  <c r="I29" i="16"/>
  <c r="B30" i="16"/>
  <c r="I30" i="16"/>
  <c r="B31" i="16"/>
  <c r="I31" i="16"/>
  <c r="B32" i="16"/>
  <c r="I32" i="16"/>
  <c r="B33" i="16"/>
  <c r="I33" i="16"/>
  <c r="B34" i="16"/>
  <c r="I34" i="16"/>
  <c r="B35" i="16"/>
  <c r="I35" i="16"/>
  <c r="B36" i="16"/>
  <c r="I36" i="16"/>
  <c r="B37" i="16"/>
  <c r="I37" i="16"/>
  <c r="B38" i="16"/>
  <c r="I38" i="16"/>
  <c r="B39" i="16"/>
  <c r="I39" i="16"/>
  <c r="B40" i="16"/>
  <c r="I40" i="16"/>
  <c r="B41" i="16"/>
  <c r="I41" i="16"/>
  <c r="B42" i="16"/>
  <c r="I42" i="16"/>
  <c r="B43" i="16"/>
  <c r="I43" i="16"/>
  <c r="B44" i="16"/>
  <c r="I44" i="16"/>
  <c r="B45" i="16"/>
  <c r="I45" i="16"/>
  <c r="B46" i="16"/>
  <c r="I46" i="16"/>
  <c r="B47" i="16"/>
  <c r="I47" i="16"/>
  <c r="B48" i="16"/>
  <c r="I48" i="16"/>
  <c r="B49" i="16"/>
  <c r="I49" i="16"/>
  <c r="B50" i="16"/>
  <c r="I50" i="16"/>
  <c r="B51" i="16"/>
  <c r="I51" i="16"/>
  <c r="B52" i="16"/>
  <c r="I52" i="16"/>
  <c r="B53" i="16"/>
  <c r="I53" i="16"/>
  <c r="B54" i="16"/>
  <c r="I54" i="16"/>
  <c r="B55" i="16"/>
  <c r="I55" i="16"/>
  <c r="B56" i="16"/>
  <c r="I56" i="16"/>
  <c r="B57" i="16"/>
  <c r="I57" i="16"/>
  <c r="B58" i="16"/>
  <c r="I58" i="16"/>
  <c r="B59" i="16"/>
  <c r="I59" i="16"/>
  <c r="B60" i="16"/>
  <c r="I60" i="16"/>
  <c r="B61" i="16"/>
  <c r="I61" i="16"/>
  <c r="B62" i="16"/>
  <c r="I62" i="16"/>
  <c r="B63" i="16"/>
  <c r="I63" i="16"/>
  <c r="B64" i="16"/>
  <c r="I64" i="16"/>
  <c r="B65" i="16"/>
  <c r="I65" i="16"/>
  <c r="B66" i="16"/>
  <c r="I66" i="16"/>
  <c r="B67" i="16"/>
  <c r="I67" i="16"/>
  <c r="B68" i="16"/>
  <c r="I68" i="16"/>
  <c r="B69" i="16"/>
  <c r="I69" i="16"/>
  <c r="B70" i="16"/>
  <c r="I70" i="16"/>
  <c r="B71" i="16"/>
  <c r="I71" i="16"/>
  <c r="B72" i="16"/>
  <c r="I72" i="16"/>
  <c r="B73" i="16"/>
  <c r="I73" i="16"/>
  <c r="B74" i="16"/>
  <c r="I74" i="16"/>
  <c r="B75" i="16"/>
  <c r="I75" i="16"/>
  <c r="B76" i="16"/>
  <c r="I76" i="16"/>
  <c r="B77" i="16"/>
  <c r="I77" i="16"/>
  <c r="B78" i="16"/>
  <c r="I78" i="16"/>
  <c r="B79" i="16"/>
  <c r="I79" i="16"/>
  <c r="B80" i="16"/>
  <c r="I80" i="16"/>
  <c r="B81" i="16"/>
  <c r="I81" i="16"/>
  <c r="B82" i="16"/>
  <c r="I82" i="16"/>
  <c r="B83" i="16"/>
  <c r="I83" i="16"/>
  <c r="B84" i="16"/>
  <c r="I84" i="16"/>
  <c r="B85" i="16"/>
  <c r="I85" i="16"/>
  <c r="B86" i="16"/>
  <c r="I86" i="16"/>
  <c r="B87" i="16"/>
  <c r="I87" i="16"/>
  <c r="B88" i="16"/>
  <c r="I88" i="16"/>
  <c r="B89" i="16"/>
  <c r="I89" i="16"/>
  <c r="B90" i="16"/>
  <c r="I90" i="16"/>
  <c r="B91" i="16"/>
  <c r="I91" i="16"/>
  <c r="B92" i="16"/>
  <c r="I92" i="16"/>
  <c r="B93" i="16"/>
  <c r="I93" i="16"/>
  <c r="B94" i="16"/>
  <c r="I94" i="16"/>
  <c r="B95" i="16"/>
  <c r="I95" i="16"/>
  <c r="B96" i="16"/>
  <c r="I96" i="16"/>
  <c r="B97" i="16"/>
  <c r="I97" i="16"/>
  <c r="B98" i="16"/>
  <c r="I98" i="16"/>
  <c r="B99" i="16"/>
  <c r="I99" i="16"/>
  <c r="B100" i="16"/>
  <c r="I100" i="16"/>
  <c r="B101" i="16"/>
  <c r="I101" i="16"/>
  <c r="B102" i="16"/>
  <c r="I102" i="16"/>
  <c r="B103" i="16"/>
  <c r="I103" i="16"/>
  <c r="B104" i="16"/>
  <c r="I104" i="16"/>
  <c r="B105" i="16"/>
  <c r="I105" i="16"/>
  <c r="B106" i="16"/>
  <c r="I106" i="16"/>
  <c r="B107" i="16"/>
  <c r="I107" i="16"/>
  <c r="B108" i="16"/>
  <c r="I108" i="16"/>
  <c r="B109" i="16"/>
  <c r="I109" i="16"/>
  <c r="B110" i="16"/>
  <c r="I110" i="16"/>
  <c r="B111" i="16"/>
  <c r="I111" i="16"/>
  <c r="B112" i="16"/>
  <c r="I112" i="16"/>
  <c r="B113" i="16"/>
  <c r="I113" i="16"/>
  <c r="B114" i="16"/>
  <c r="I114" i="16"/>
  <c r="B115" i="16"/>
  <c r="I115" i="16"/>
  <c r="B116" i="16"/>
  <c r="I116" i="16"/>
  <c r="B117" i="16"/>
  <c r="I117" i="16"/>
  <c r="B118" i="16"/>
  <c r="I118" i="16"/>
  <c r="B119" i="16"/>
  <c r="I119" i="16"/>
  <c r="B120" i="16"/>
  <c r="I120" i="16"/>
  <c r="B121" i="16"/>
  <c r="I121" i="16"/>
  <c r="B122" i="16"/>
  <c r="I122" i="16"/>
  <c r="B123" i="16"/>
  <c r="I123" i="16"/>
  <c r="B124" i="16"/>
  <c r="I124" i="16"/>
  <c r="B125" i="16"/>
  <c r="I125" i="16"/>
  <c r="B126" i="16"/>
  <c r="I126" i="16"/>
  <c r="B127" i="16"/>
  <c r="I127" i="16"/>
  <c r="B128" i="16"/>
  <c r="I128" i="16"/>
  <c r="B129" i="16"/>
  <c r="I129" i="16"/>
  <c r="B130" i="16"/>
  <c r="I130" i="16"/>
  <c r="B131" i="16"/>
  <c r="I131" i="16"/>
  <c r="B132" i="16"/>
  <c r="I132" i="16"/>
  <c r="B133" i="16"/>
  <c r="I133" i="16"/>
  <c r="B134" i="16"/>
  <c r="I134" i="16"/>
  <c r="B135" i="16"/>
  <c r="I135" i="16"/>
  <c r="B136" i="16"/>
  <c r="I136" i="16"/>
  <c r="B137" i="16"/>
  <c r="I137" i="16"/>
  <c r="B138" i="16"/>
  <c r="I138" i="16"/>
  <c r="B139" i="16"/>
  <c r="I139" i="16"/>
  <c r="B140" i="16"/>
  <c r="I140" i="16"/>
  <c r="B141" i="16"/>
  <c r="I141" i="16"/>
  <c r="B142" i="16"/>
  <c r="I142" i="16"/>
  <c r="B143" i="16"/>
  <c r="I143" i="16"/>
  <c r="B144" i="16"/>
  <c r="I144" i="16"/>
  <c r="B145" i="16"/>
  <c r="I145" i="16"/>
  <c r="B146" i="16"/>
  <c r="I146" i="16"/>
  <c r="B147" i="16"/>
  <c r="I147" i="16"/>
  <c r="B148" i="16"/>
  <c r="I148" i="16"/>
  <c r="B149" i="16"/>
  <c r="I149" i="16"/>
  <c r="B150" i="16"/>
  <c r="I150" i="16"/>
  <c r="B151" i="16"/>
  <c r="I151" i="16"/>
  <c r="B152" i="16"/>
  <c r="I152" i="16"/>
  <c r="B153" i="16"/>
  <c r="I153" i="16"/>
  <c r="B154" i="16"/>
  <c r="I154" i="16"/>
  <c r="B155" i="16"/>
  <c r="I155" i="16"/>
  <c r="B156" i="16"/>
  <c r="I156" i="16"/>
  <c r="B157" i="16"/>
  <c r="I157" i="16"/>
  <c r="B158" i="16"/>
  <c r="I158" i="16"/>
  <c r="B159" i="16"/>
  <c r="I159" i="16"/>
  <c r="B160" i="16"/>
  <c r="I160" i="16"/>
  <c r="B161" i="16"/>
  <c r="I161" i="16"/>
  <c r="B162" i="16"/>
  <c r="I162" i="16"/>
  <c r="B163" i="16"/>
  <c r="I163" i="16"/>
  <c r="B164" i="16"/>
  <c r="I164" i="16"/>
  <c r="B165" i="16"/>
  <c r="I165" i="16"/>
  <c r="B166" i="16"/>
  <c r="I166" i="16"/>
  <c r="B167" i="16"/>
  <c r="I167" i="16"/>
  <c r="B168" i="16"/>
  <c r="I168" i="16"/>
  <c r="B169" i="16"/>
  <c r="I169" i="16"/>
  <c r="B170" i="16"/>
  <c r="I170" i="16"/>
  <c r="B171" i="16"/>
  <c r="I171" i="16"/>
  <c r="B172" i="16"/>
  <c r="I172" i="16"/>
  <c r="B173" i="16"/>
  <c r="I173" i="16"/>
  <c r="B174" i="16"/>
  <c r="I174" i="16"/>
  <c r="B175" i="16"/>
  <c r="I175" i="16"/>
  <c r="B176" i="16"/>
  <c r="I176" i="16"/>
  <c r="B177" i="16"/>
  <c r="I177" i="16"/>
  <c r="B178" i="16"/>
  <c r="I178" i="16"/>
  <c r="B179" i="16"/>
  <c r="I179" i="16"/>
  <c r="B180" i="16"/>
  <c r="I180" i="16"/>
  <c r="B181" i="16"/>
  <c r="I181" i="16"/>
  <c r="B182" i="16"/>
  <c r="I182" i="16"/>
  <c r="B183" i="16"/>
  <c r="I183" i="16"/>
  <c r="B184" i="16"/>
  <c r="I184" i="16"/>
  <c r="B185" i="16"/>
  <c r="I185" i="16"/>
  <c r="B186" i="16"/>
  <c r="I186" i="16"/>
  <c r="B187" i="16"/>
  <c r="I187" i="16"/>
  <c r="B188" i="16"/>
  <c r="I188" i="16"/>
  <c r="B189" i="16"/>
  <c r="I189" i="16"/>
  <c r="B190" i="16"/>
  <c r="I190" i="16"/>
  <c r="B191" i="16"/>
  <c r="I191" i="16"/>
  <c r="B192" i="16"/>
  <c r="I192" i="16"/>
  <c r="B193" i="16"/>
  <c r="I193" i="16"/>
  <c r="B194" i="16"/>
  <c r="I194" i="16"/>
  <c r="O194" i="16" s="1"/>
  <c r="B195" i="16"/>
  <c r="I195" i="16"/>
  <c r="B196" i="16"/>
  <c r="I196" i="16"/>
  <c r="B197" i="16"/>
  <c r="I197" i="16"/>
  <c r="B198" i="16"/>
  <c r="I198" i="16"/>
  <c r="B199" i="16"/>
  <c r="I199" i="16"/>
  <c r="B200" i="16"/>
  <c r="I200" i="16"/>
  <c r="B201" i="16"/>
  <c r="I201" i="16"/>
  <c r="B202" i="16"/>
  <c r="I202" i="16"/>
  <c r="B203" i="16"/>
  <c r="I203" i="16"/>
  <c r="B204" i="16"/>
  <c r="I204" i="16"/>
  <c r="B205" i="16"/>
  <c r="I205" i="16"/>
  <c r="B206" i="16"/>
  <c r="I206" i="16"/>
  <c r="B207" i="16"/>
  <c r="I207" i="16"/>
  <c r="B208" i="16"/>
  <c r="I208" i="16"/>
  <c r="B209" i="16"/>
  <c r="I209" i="16"/>
  <c r="B210" i="16"/>
  <c r="I210" i="16"/>
  <c r="B211" i="16"/>
  <c r="I211" i="16"/>
  <c r="B212" i="16"/>
  <c r="I212" i="16"/>
  <c r="B213" i="16"/>
  <c r="I213" i="16"/>
  <c r="B214" i="16"/>
  <c r="I214" i="16"/>
  <c r="B215" i="16"/>
  <c r="I215" i="16"/>
  <c r="B216" i="16"/>
  <c r="I216" i="16"/>
  <c r="B217" i="16"/>
  <c r="I217" i="16"/>
  <c r="B218" i="16"/>
  <c r="I218" i="16"/>
  <c r="B219" i="16"/>
  <c r="I219" i="16"/>
  <c r="B220" i="16"/>
  <c r="I220" i="16"/>
  <c r="B221" i="16"/>
  <c r="I221" i="16"/>
  <c r="B222" i="16"/>
  <c r="I222" i="16"/>
  <c r="B223" i="16"/>
  <c r="I223" i="16"/>
  <c r="B224" i="16"/>
  <c r="I224" i="16"/>
  <c r="B225" i="16"/>
  <c r="I225" i="16"/>
  <c r="O225" i="16" s="1"/>
  <c r="B226" i="16"/>
  <c r="I226" i="16"/>
  <c r="B227" i="16"/>
  <c r="I227" i="16"/>
  <c r="B228" i="16"/>
  <c r="I228" i="16"/>
  <c r="B229" i="16"/>
  <c r="I229" i="16"/>
  <c r="B230" i="16"/>
  <c r="I230" i="16"/>
  <c r="B231" i="16"/>
  <c r="I231" i="16"/>
  <c r="B232" i="16"/>
  <c r="I232" i="16"/>
  <c r="B233" i="16"/>
  <c r="I233" i="16"/>
  <c r="B234" i="16"/>
  <c r="I234" i="16"/>
  <c r="B235" i="16"/>
  <c r="I235" i="16"/>
  <c r="B236" i="16"/>
  <c r="I236" i="16"/>
  <c r="B237" i="16"/>
  <c r="I237" i="16"/>
  <c r="B238" i="16"/>
  <c r="I238" i="16"/>
  <c r="B239" i="16"/>
  <c r="I239" i="16"/>
  <c r="B240" i="16"/>
  <c r="I240" i="16"/>
  <c r="B241" i="16"/>
  <c r="I241" i="16"/>
  <c r="B242" i="16"/>
  <c r="I242" i="16"/>
  <c r="B243" i="16"/>
  <c r="I243" i="16"/>
  <c r="B244" i="16"/>
  <c r="I244" i="16"/>
  <c r="B245" i="16"/>
  <c r="I245" i="16"/>
  <c r="B246" i="16"/>
  <c r="I246" i="16"/>
  <c r="B247" i="16"/>
  <c r="I247" i="16"/>
  <c r="B248" i="16"/>
  <c r="I248" i="16"/>
  <c r="B249" i="16"/>
  <c r="I249" i="16"/>
  <c r="B250" i="16"/>
  <c r="I250" i="16"/>
  <c r="B251" i="16"/>
  <c r="I251" i="16"/>
  <c r="B252" i="16"/>
  <c r="I252" i="16"/>
  <c r="B253" i="16"/>
  <c r="I253" i="16"/>
  <c r="B254" i="16"/>
  <c r="I254" i="16"/>
  <c r="B255" i="16"/>
  <c r="I255" i="16"/>
  <c r="B256" i="16"/>
  <c r="I256" i="16"/>
  <c r="B257" i="16"/>
  <c r="I257" i="16"/>
  <c r="B258" i="16"/>
  <c r="I258" i="16"/>
  <c r="B259" i="16"/>
  <c r="I259" i="16"/>
  <c r="B260" i="16"/>
  <c r="I260" i="16"/>
  <c r="B261" i="16"/>
  <c r="I261" i="16"/>
  <c r="B262" i="16"/>
  <c r="I262" i="16"/>
  <c r="B263" i="16"/>
  <c r="I263" i="16"/>
  <c r="B264" i="16"/>
  <c r="I264" i="16"/>
  <c r="B265" i="16"/>
  <c r="I265" i="16"/>
  <c r="B266" i="16"/>
  <c r="I266" i="16"/>
  <c r="B267" i="16"/>
  <c r="I267" i="16"/>
  <c r="B268" i="16"/>
  <c r="I268" i="16"/>
  <c r="B269" i="16"/>
  <c r="I269" i="16"/>
  <c r="B270" i="16"/>
  <c r="I270" i="16"/>
  <c r="B271" i="16"/>
  <c r="I271" i="16"/>
  <c r="B272" i="16"/>
  <c r="I272" i="16"/>
  <c r="B273" i="16"/>
  <c r="I273" i="16"/>
  <c r="B274" i="16"/>
  <c r="I274" i="16"/>
  <c r="B275" i="16"/>
  <c r="I275" i="16"/>
  <c r="B276" i="16"/>
  <c r="I276" i="16"/>
  <c r="B277" i="16"/>
  <c r="I277" i="16"/>
  <c r="B278" i="16"/>
  <c r="I278" i="16"/>
  <c r="B279" i="16"/>
  <c r="I279" i="16"/>
  <c r="B280" i="16"/>
  <c r="I280" i="16"/>
  <c r="B281" i="16"/>
  <c r="I281" i="16"/>
  <c r="B282" i="16"/>
  <c r="I282" i="16"/>
  <c r="B283" i="16"/>
  <c r="I283" i="16"/>
  <c r="B284" i="16"/>
  <c r="I284" i="16"/>
  <c r="B285" i="16"/>
  <c r="I285" i="16"/>
  <c r="B286" i="16"/>
  <c r="I286" i="16"/>
  <c r="B287" i="16"/>
  <c r="I287" i="16"/>
  <c r="B288" i="16"/>
  <c r="I288" i="16"/>
  <c r="B289" i="16"/>
  <c r="I289" i="16"/>
  <c r="B290" i="16"/>
  <c r="I290" i="16"/>
  <c r="B291" i="16"/>
  <c r="I291" i="16"/>
  <c r="B292" i="16"/>
  <c r="I292" i="16"/>
  <c r="B293" i="16"/>
  <c r="I293" i="16"/>
  <c r="B294" i="16"/>
  <c r="I294" i="16"/>
  <c r="B295" i="16"/>
  <c r="I295" i="16"/>
  <c r="B296" i="16"/>
  <c r="I296" i="16"/>
  <c r="B297" i="16"/>
  <c r="I297" i="16"/>
  <c r="B298" i="16"/>
  <c r="I298" i="16"/>
  <c r="B299" i="16"/>
  <c r="I299" i="16"/>
  <c r="B300" i="16"/>
  <c r="I300" i="16"/>
  <c r="B301" i="16"/>
  <c r="I301" i="16"/>
  <c r="B302" i="16"/>
  <c r="I302" i="16"/>
  <c r="B303" i="16"/>
  <c r="I303" i="16"/>
  <c r="I18" i="16"/>
  <c r="O212" i="16" l="1"/>
  <c r="O283" i="16"/>
  <c r="O275" i="16"/>
  <c r="O259" i="16"/>
  <c r="O230" i="16"/>
  <c r="O119" i="16"/>
  <c r="O266" i="16"/>
  <c r="O254" i="16"/>
  <c r="O113" i="16"/>
  <c r="O184" i="16"/>
  <c r="O292" i="16"/>
  <c r="O276" i="16"/>
  <c r="O249" i="16"/>
  <c r="O241" i="16"/>
  <c r="O220" i="16"/>
  <c r="O207" i="16"/>
  <c r="O191" i="16"/>
  <c r="O7" i="16"/>
  <c r="O202" i="16"/>
  <c r="O288" i="16"/>
  <c r="O133" i="16"/>
  <c r="O89" i="16"/>
  <c r="O139" i="16"/>
  <c r="O107" i="16"/>
  <c r="O248" i="16"/>
  <c r="O232" i="16"/>
  <c r="O206" i="16"/>
  <c r="O190" i="16"/>
  <c r="O294" i="16"/>
  <c r="O293" i="16"/>
  <c r="O222" i="16"/>
  <c r="O177" i="16"/>
  <c r="O171" i="16"/>
  <c r="O155" i="16"/>
  <c r="O143" i="16"/>
  <c r="O127" i="16"/>
  <c r="O81" i="16"/>
  <c r="O77" i="16"/>
  <c r="O29" i="16"/>
  <c r="O295" i="16"/>
  <c r="O242" i="16"/>
  <c r="O229" i="16"/>
  <c r="O213" i="16"/>
  <c r="O208" i="16"/>
  <c r="O198" i="16"/>
  <c r="O83" i="16"/>
  <c r="O35" i="16"/>
  <c r="O247" i="16"/>
  <c r="O151" i="16"/>
  <c r="O20" i="16"/>
  <c r="O265" i="16"/>
  <c r="O236" i="16"/>
  <c r="O189" i="16"/>
  <c r="O157" i="16"/>
  <c r="O101" i="16"/>
  <c r="O47" i="16"/>
  <c r="O18" i="16"/>
  <c r="O302" i="16"/>
  <c r="O180" i="16"/>
  <c r="O200" i="16"/>
  <c r="O182" i="16"/>
  <c r="O262" i="16"/>
  <c r="O244" i="16"/>
  <c r="O95" i="16"/>
  <c r="O41" i="16"/>
  <c r="O31" i="16"/>
  <c r="O25" i="16"/>
  <c r="O278" i="16"/>
  <c r="O234" i="16"/>
  <c r="O296" i="16"/>
  <c r="O280" i="16"/>
  <c r="O145" i="16"/>
  <c r="O300" i="16"/>
  <c r="O298" i="16"/>
  <c r="O228" i="16"/>
  <c r="O125" i="16"/>
  <c r="O91" i="16"/>
  <c r="O63" i="16"/>
  <c r="O59" i="16"/>
  <c r="O260" i="16"/>
  <c r="O218" i="16"/>
  <c r="O282" i="16"/>
  <c r="O271" i="16"/>
  <c r="O264" i="16"/>
  <c r="O258" i="16"/>
  <c r="O253" i="16"/>
  <c r="O246" i="16"/>
  <c r="O238" i="16"/>
  <c r="O219" i="16"/>
  <c r="O201" i="16"/>
  <c r="O186" i="16"/>
  <c r="O183" i="16"/>
  <c r="O69" i="16"/>
  <c r="O65" i="16"/>
  <c r="O53" i="16"/>
  <c r="O13" i="16"/>
  <c r="O250" i="16"/>
  <c r="O216" i="16"/>
  <c r="O39" i="16"/>
  <c r="O286" i="16"/>
  <c r="O270" i="16"/>
  <c r="O237" i="16"/>
  <c r="O224" i="16"/>
  <c r="O214" i="16"/>
  <c r="O211" i="16"/>
  <c r="O203" i="16"/>
  <c r="O196" i="16"/>
  <c r="O169" i="16"/>
  <c r="O165" i="16"/>
  <c r="O153" i="16"/>
  <c r="O149" i="16"/>
  <c r="O103" i="16"/>
  <c r="O75" i="16"/>
  <c r="O71" i="16"/>
  <c r="O49" i="16"/>
  <c r="O27" i="16"/>
  <c r="O23" i="16"/>
  <c r="O4" i="16"/>
  <c r="O299" i="16"/>
  <c r="O287" i="16"/>
  <c r="O263" i="16"/>
  <c r="O227" i="16"/>
  <c r="O217" i="16"/>
  <c r="O210" i="16"/>
  <c r="O205" i="16"/>
  <c r="O193" i="16"/>
  <c r="O188" i="16"/>
  <c r="O181" i="16"/>
  <c r="O176" i="16"/>
  <c r="O173" i="16"/>
  <c r="O167" i="16"/>
  <c r="O121" i="16"/>
  <c r="O115" i="16"/>
  <c r="O109" i="16"/>
  <c r="O85" i="16"/>
  <c r="O79" i="16"/>
  <c r="O73" i="16"/>
  <c r="O67" i="16"/>
  <c r="O61" i="16"/>
  <c r="O37" i="16"/>
  <c r="O14" i="16"/>
  <c r="O301" i="16"/>
  <c r="O289" i="16"/>
  <c r="O284" i="16"/>
  <c r="O277" i="16"/>
  <c r="O272" i="16"/>
  <c r="O267" i="16"/>
  <c r="O255" i="16"/>
  <c r="O231" i="16"/>
  <c r="O195" i="16"/>
  <c r="O185" i="16"/>
  <c r="O178" i="16"/>
  <c r="O163" i="16"/>
  <c r="O105" i="16"/>
  <c r="O99" i="16"/>
  <c r="O93" i="16"/>
  <c r="O57" i="16"/>
  <c r="O51" i="16"/>
  <c r="O45" i="16"/>
  <c r="O33" i="16"/>
  <c r="O9" i="16"/>
  <c r="O303" i="16"/>
  <c r="O279" i="16"/>
  <c r="O243" i="16"/>
  <c r="O233" i="16"/>
  <c r="O226" i="16"/>
  <c r="O221" i="16"/>
  <c r="O209" i="16"/>
  <c r="O204" i="16"/>
  <c r="O197" i="16"/>
  <c r="O192" i="16"/>
  <c r="O187" i="16"/>
  <c r="O175" i="16"/>
  <c r="O147" i="16"/>
  <c r="O123" i="16"/>
  <c r="O117" i="16"/>
  <c r="O111" i="16"/>
  <c r="O87" i="16"/>
  <c r="O21" i="16"/>
  <c r="O291" i="16"/>
  <c r="O281" i="16"/>
  <c r="O274" i="16"/>
  <c r="O269" i="16"/>
  <c r="O257" i="16"/>
  <c r="O252" i="16"/>
  <c r="O245" i="16"/>
  <c r="O240" i="16"/>
  <c r="O235" i="16"/>
  <c r="O223" i="16"/>
  <c r="O199" i="16"/>
  <c r="O159" i="16"/>
  <c r="O141" i="16"/>
  <c r="O135" i="16"/>
  <c r="O129" i="16"/>
  <c r="O8" i="16"/>
  <c r="O297" i="16"/>
  <c r="O290" i="16"/>
  <c r="O285" i="16"/>
  <c r="O273" i="16"/>
  <c r="O268" i="16"/>
  <c r="O261" i="16"/>
  <c r="O256" i="16"/>
  <c r="O251" i="16"/>
  <c r="O239" i="16"/>
  <c r="O215" i="16"/>
  <c r="O179" i="16"/>
  <c r="O161" i="16"/>
  <c r="O137" i="16"/>
  <c r="O131" i="16"/>
  <c r="O97" i="16"/>
  <c r="O55" i="16"/>
  <c r="O43" i="16"/>
  <c r="O12" i="16"/>
  <c r="O5" i="16"/>
  <c r="O6" i="16"/>
  <c r="O11" i="16"/>
  <c r="O17" i="16"/>
  <c r="O16" i="16"/>
  <c r="O10" i="16"/>
  <c r="O19" i="16"/>
  <c r="O15" i="16"/>
  <c r="O22" i="16"/>
  <c r="O24" i="16"/>
  <c r="O26" i="16"/>
  <c r="O28" i="16"/>
  <c r="O30" i="16"/>
  <c r="O32" i="16"/>
  <c r="O34" i="16"/>
  <c r="O36" i="16"/>
  <c r="O38" i="16"/>
  <c r="O40" i="16"/>
  <c r="O42" i="16"/>
  <c r="O44" i="16"/>
  <c r="O46" i="16"/>
  <c r="O48" i="16"/>
  <c r="O50" i="16"/>
  <c r="O52" i="16"/>
  <c r="O54" i="16"/>
  <c r="O56" i="16"/>
  <c r="O58" i="16"/>
  <c r="O60" i="16"/>
  <c r="O62" i="16"/>
  <c r="O64" i="16"/>
  <c r="O66" i="16"/>
  <c r="O68" i="16"/>
  <c r="O70" i="16"/>
  <c r="O72" i="16"/>
  <c r="O74" i="16"/>
  <c r="O76" i="16"/>
  <c r="O78" i="16"/>
  <c r="O80" i="16"/>
  <c r="O82" i="16"/>
  <c r="O84" i="16"/>
  <c r="O86" i="16"/>
  <c r="O88" i="16"/>
  <c r="O90" i="16"/>
  <c r="O92" i="16"/>
  <c r="O94" i="16"/>
  <c r="O96" i="16"/>
  <c r="O98" i="16"/>
  <c r="O100" i="16"/>
  <c r="O102" i="16"/>
  <c r="O104" i="16"/>
  <c r="O106" i="16"/>
  <c r="O108" i="16"/>
  <c r="O110" i="16"/>
  <c r="O112" i="16"/>
  <c r="O114" i="16"/>
  <c r="O116" i="16"/>
  <c r="O118" i="16"/>
  <c r="O120" i="16"/>
  <c r="O122" i="16"/>
  <c r="O124" i="16"/>
  <c r="O126" i="16"/>
  <c r="O128" i="16"/>
  <c r="O130" i="16"/>
  <c r="O132" i="16"/>
  <c r="O134" i="16"/>
  <c r="O136" i="16"/>
  <c r="O138" i="16"/>
  <c r="O140" i="16"/>
  <c r="O142" i="16"/>
  <c r="O144" i="16"/>
  <c r="O146" i="16"/>
  <c r="O148" i="16"/>
  <c r="O150" i="16"/>
  <c r="O152" i="16"/>
  <c r="O154" i="16"/>
  <c r="O156" i="16"/>
  <c r="O158" i="16"/>
  <c r="O160" i="16"/>
  <c r="O162" i="16"/>
  <c r="O164" i="16"/>
  <c r="O166" i="16"/>
  <c r="O168" i="16"/>
  <c r="O170" i="16"/>
  <c r="O172" i="16"/>
  <c r="O174" i="16"/>
</calcChain>
</file>

<file path=xl/comments1.xml><?xml version="1.0" encoding="utf-8"?>
<comments xmlns="http://schemas.openxmlformats.org/spreadsheetml/2006/main">
  <authors>
    <author>Nidhi Kumari</author>
  </authors>
  <commentList>
    <comment ref="A3" authorId="0" shapeId="0">
      <text>
        <r>
          <rPr>
            <i/>
            <sz val="9"/>
            <color indexed="81"/>
            <rFont val="Arial"/>
            <family val="2"/>
          </rPr>
          <t>Domain name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>
      <text>
        <r>
          <rPr>
            <i/>
            <sz val="9"/>
            <color indexed="81"/>
            <rFont val="Arial"/>
            <family val="2"/>
          </rPr>
          <t>Global Rank is calculated based on the number of unique visitors and page views on the website, for over last three months.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3" authorId="0" shapeId="0">
      <text>
        <r>
          <rPr>
            <i/>
            <sz val="9"/>
            <color indexed="81"/>
            <rFont val="Arial"/>
            <family val="2"/>
          </rPr>
          <t>Number of sites (backlinks) linked to the website.</t>
        </r>
      </text>
    </comment>
    <comment ref="E3" authorId="0" shapeId="0">
      <text>
        <r>
          <rPr>
            <i/>
            <sz val="9"/>
            <color indexed="81"/>
            <rFont val="Arial"/>
            <family val="2"/>
          </rPr>
          <t>Number of enteries found for the website on dmoz.org.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F3" authorId="0" shapeId="0">
      <text>
        <r>
          <rPr>
            <i/>
            <sz val="9"/>
            <color indexed="81"/>
            <rFont val="Arial"/>
            <family val="2"/>
          </rPr>
          <t>Number of days since the domain was registered.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G3" authorId="0" shapeId="0">
      <text>
        <r>
          <rPr>
            <i/>
            <sz val="9"/>
            <color indexed="81"/>
            <rFont val="Arial"/>
            <family val="2"/>
          </rPr>
          <t>Approximate number of pages indexed by google.com.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H3" authorId="0" shapeId="0">
      <text>
        <r>
          <rPr>
            <i/>
            <sz val="9"/>
            <color indexed="81"/>
            <rFont val="Arial"/>
            <family val="2"/>
          </rPr>
          <t>Number of sites (backlinks) indexed by google.com.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i/>
            <sz val="9"/>
            <color indexed="81"/>
            <rFont val="Arial"/>
            <family val="2"/>
          </rPr>
          <t xml:space="preserve">Measure of importance of a webpage, value ranges from 0-10. </t>
        </r>
      </text>
    </comment>
    <comment ref="J3" authorId="0" shapeId="0">
      <text>
        <r>
          <rPr>
            <i/>
            <sz val="9"/>
            <color indexed="81"/>
            <rFont val="Arial"/>
            <family val="2"/>
          </rPr>
          <t>Total number of links on the page.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i/>
            <sz val="9"/>
            <color indexed="81"/>
            <rFont val="Arial"/>
            <family val="2"/>
          </rPr>
          <t>Page code size in bytes (cached).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 shapeId="0">
      <text>
        <r>
          <rPr>
            <i/>
            <sz val="9"/>
            <color indexed="81"/>
            <rFont val="Arial"/>
            <family val="2"/>
          </rPr>
          <t>Page text size in bytes (cached).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 shapeId="0">
      <text>
        <r>
          <rPr>
            <i/>
            <sz val="9"/>
            <color indexed="81"/>
            <rFont val="Arial"/>
            <family val="2"/>
          </rPr>
          <t>Page text to code size ratio (cached).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>
      <text>
        <r>
          <rPr>
            <i/>
            <sz val="9"/>
            <color indexed="81"/>
            <rFont val="Arial"/>
            <family val="2"/>
          </rPr>
          <t>Page size in bytes (cached).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 shapeId="0">
      <text>
        <r>
          <rPr>
            <i/>
            <sz val="9"/>
            <color indexed="81"/>
            <rFont val="Arial"/>
            <family val="2"/>
          </rPr>
          <t>The number of milliseconds it takes for the website to load.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 shapeId="0">
      <text>
        <r>
          <rPr>
            <i/>
            <sz val="9"/>
            <color indexed="81"/>
            <rFont val="Arial"/>
            <family val="2"/>
          </rPr>
          <t>Facebook likes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 shapeId="0">
      <text>
        <r>
          <rPr>
            <i/>
            <sz val="9"/>
            <color indexed="81"/>
            <rFont val="Arial"/>
            <family val="2"/>
          </rPr>
          <t>Twitter activities</t>
        </r>
      </text>
    </comment>
    <comment ref="R3" authorId="0" shapeId="0">
      <text>
        <r>
          <rPr>
            <i/>
            <sz val="9"/>
            <color indexed="81"/>
            <rFont val="Arial"/>
            <family val="2"/>
          </rPr>
          <t>Google Plus activities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0" shapeId="0">
      <text>
        <r>
          <rPr>
            <i/>
            <sz val="9"/>
            <color indexed="81"/>
            <rFont val="Arial"/>
            <family val="2"/>
          </rPr>
          <t xml:space="preserve">Date when the domain was created as specified in WhoIs.
</t>
        </r>
      </text>
    </comment>
    <comment ref="T3" authorId="0" shapeId="0">
      <text>
        <r>
          <rPr>
            <i/>
            <sz val="9"/>
            <color indexed="81"/>
            <rFont val="Arial"/>
            <family val="2"/>
          </rPr>
          <t>Date when the domain expires as specified in WhoIs.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Nidhi Kumari</author>
  </authors>
  <commentList>
    <comment ref="A3" authorId="0" shapeId="0">
      <text>
        <r>
          <rPr>
            <i/>
            <sz val="9"/>
            <color indexed="81"/>
            <rFont val="Arial"/>
            <family val="2"/>
          </rPr>
          <t>Keyphrases used in the website.</t>
        </r>
      </text>
    </comment>
    <comment ref="B3" authorId="0" shapeId="0">
      <text>
        <r>
          <rPr>
            <i/>
            <sz val="9"/>
            <color indexed="81"/>
            <rFont val="Arial"/>
            <family val="2"/>
          </rPr>
          <t xml:space="preserve">Keyphrase suggestions from Google Keyword Planner.
</t>
        </r>
      </text>
    </comment>
    <comment ref="C3" authorId="0" shapeId="0">
      <text>
        <r>
          <rPr>
            <i/>
            <sz val="9"/>
            <color indexed="81"/>
            <rFont val="Arial"/>
            <family val="2"/>
          </rPr>
          <t xml:space="preserve">Keyphrase suggestions in Google Search.
</t>
        </r>
      </text>
    </comment>
  </commentList>
</comments>
</file>

<file path=xl/comments3.xml><?xml version="1.0" encoding="utf-8"?>
<comments xmlns="http://schemas.openxmlformats.org/spreadsheetml/2006/main">
  <authors>
    <author>Nidhi Kumari</author>
  </authors>
  <commentList>
    <comment ref="B3" authorId="0" shapeId="0">
      <text>
        <r>
          <rPr>
            <i/>
            <sz val="9"/>
            <color indexed="81"/>
            <rFont val="Arial"/>
            <family val="2"/>
          </rPr>
          <t>Total number of sessions using all the keyphrases mentioned in the left-most column.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>
      <text>
        <r>
          <rPr>
            <i/>
            <sz val="9"/>
            <color indexed="81"/>
            <rFont val="Arial"/>
            <family val="2"/>
          </rPr>
          <t>Total number of new users who landed on website, using all the keyphrases mentioned in the left-most column.</t>
        </r>
      </text>
    </comment>
    <comment ref="D3" authorId="0" shapeId="0">
      <text>
        <r>
          <rPr>
            <i/>
            <sz val="9"/>
            <color indexed="81"/>
            <rFont val="Arial"/>
            <family val="2"/>
          </rPr>
          <t xml:space="preserve">Total percentage of new sessions using all the keyphrases mentioned in the left-most column.
</t>
        </r>
      </text>
    </comment>
    <comment ref="E3" authorId="0" shapeId="0">
      <text>
        <r>
          <rPr>
            <i/>
            <sz val="9"/>
            <color indexed="81"/>
            <rFont val="Arial"/>
            <family val="2"/>
          </rPr>
          <t>Total average of pages visited during a session, using all the keyphrases on the left-most column.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 shapeId="0">
      <text>
        <r>
          <rPr>
            <i/>
            <sz val="9"/>
            <color indexed="81"/>
            <rFont val="Arial"/>
            <family val="2"/>
          </rPr>
          <t>Total average length of the sessions, using the keyphrases on the left-most column.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>
      <text>
        <r>
          <rPr>
            <i/>
            <sz val="9"/>
            <color indexed="81"/>
            <rFont val="Arial"/>
            <family val="2"/>
          </rPr>
          <t>Total Average Percentage of the visits in which the person left the site from the entrance page, without interacting with other pages, using the keyphrases in the left-most column.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i/>
            <sz val="9"/>
            <color indexed="81"/>
            <rFont val="Arial"/>
            <family val="2"/>
          </rPr>
          <t>Keyphrases using which the visitors landed on the website.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" authorId="0" shapeId="0">
      <text>
        <r>
          <rPr>
            <i/>
            <sz val="9"/>
            <color indexed="81"/>
            <rFont val="Arial"/>
            <family val="2"/>
          </rPr>
          <t>Number of sessions on the website using the keyphrase on the left cell.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i/>
            <sz val="9"/>
            <color indexed="81"/>
            <rFont val="Arial"/>
            <family val="2"/>
          </rPr>
          <t>Number of new users who landed on the website using the keyphrase on the left-most cell.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0" shapeId="0">
      <text>
        <r>
          <rPr>
            <i/>
            <sz val="9"/>
            <color indexed="81"/>
            <rFont val="Arial"/>
            <family val="2"/>
          </rPr>
          <t xml:space="preserve">Percentage of new sessions on the website using the keyphrase on the left-most cell.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 shapeId="0">
      <text>
        <r>
          <rPr>
            <i/>
            <sz val="9"/>
            <color indexed="81"/>
            <rFont val="Arial"/>
            <family val="2"/>
          </rPr>
          <t xml:space="preserve">Average number of pages visited during a session, using the keyphrase on the left-most cell.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0" shapeId="0">
      <text>
        <r>
          <rPr>
            <i/>
            <sz val="9"/>
            <color indexed="81"/>
            <rFont val="Arial"/>
            <family val="2"/>
          </rPr>
          <t>Average length of the session, using the keyphrase on the left-most cell.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i/>
            <sz val="9"/>
            <color indexed="81"/>
            <rFont val="Arial"/>
            <family val="2"/>
          </rPr>
          <t xml:space="preserve">Average Percentage of the visits in which the person left the site from the entrance page, without interacting with other pages, using the keyphrase in the left-most cell.
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 xml:space="preserve">Keywords / keyphrases can't be fetched when a visitor is using secured server for visiting the website.
</t>
        </r>
      </text>
    </comment>
    <comment ref="A6" authorId="0" shapeId="0">
      <text>
        <r>
          <rPr>
            <i/>
            <sz val="9"/>
            <color indexed="81"/>
            <rFont val="Arial"/>
            <family val="2"/>
          </rPr>
          <t>Keywords / keyphrases can't be fetched when a visitor is using secured server for visiting the website.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Nidhi Kumari</author>
    <author>NZBNA</author>
  </authors>
  <commentList>
    <comment ref="K2" authorId="0" shapeId="0">
      <text>
        <r>
          <rPr>
            <i/>
            <sz val="9"/>
            <color indexed="81"/>
            <rFont val="Arial"/>
            <family val="2"/>
          </rPr>
          <t>Total Search Volume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i/>
            <sz val="9"/>
            <color indexed="81"/>
            <rFont val="Arial"/>
            <family val="2"/>
          </rPr>
          <t>Keyphrases used in the website.</t>
        </r>
      </text>
    </comment>
    <comment ref="B3" authorId="1" shapeId="0">
      <text>
        <r>
          <rPr>
            <i/>
            <sz val="9"/>
            <color indexed="81"/>
            <rFont val="Arial"/>
            <family val="2"/>
          </rPr>
          <t>If google ranking &gt; 0, score 1, if not, score 0.</t>
        </r>
      </text>
    </comment>
    <comment ref="C3" authorId="0" shapeId="0">
      <text>
        <r>
          <rPr>
            <i/>
            <sz val="9"/>
            <color indexed="81"/>
            <rFont val="Arial"/>
            <family val="2"/>
          </rPr>
          <t>Google rank of the webpage, using the keyphrase specified.</t>
        </r>
      </text>
    </comment>
    <comment ref="D3" authorId="0" shapeId="0">
      <text>
        <r>
          <rPr>
            <i/>
            <sz val="9"/>
            <color indexed="81"/>
            <rFont val="Arial"/>
            <family val="2"/>
          </rPr>
          <t>Landing page of the website on google, using the keyphrase specified.</t>
        </r>
      </text>
    </comment>
    <comment ref="E3" authorId="0" shapeId="0">
      <text>
        <r>
          <rPr>
            <i/>
            <sz val="9"/>
            <color indexed="81"/>
            <rFont val="Arial"/>
            <family val="2"/>
          </rPr>
          <t>Yahoo! rank of the webpage, using the keyphrase specified.</t>
        </r>
      </text>
    </comment>
    <comment ref="F3" authorId="0" shapeId="0">
      <text>
        <r>
          <rPr>
            <i/>
            <sz val="9"/>
            <color indexed="81"/>
            <rFont val="Arial"/>
            <family val="2"/>
          </rPr>
          <t>Landing page of the website on yahoo!, using the keyphrase specified.</t>
        </r>
      </text>
    </comment>
    <comment ref="G3" authorId="0" shapeId="0">
      <text>
        <r>
          <rPr>
            <i/>
            <sz val="9"/>
            <color indexed="81"/>
            <rFont val="Arial"/>
            <family val="2"/>
          </rPr>
          <t>Bing rank of the webpage, using the keyphrase specified.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>
      <text>
        <r>
          <rPr>
            <i/>
            <sz val="9"/>
            <color indexed="81"/>
            <rFont val="Arial"/>
            <family val="2"/>
          </rPr>
          <t xml:space="preserve">Landing page of the website on yahoo!, using the keyphrase specified.
</t>
        </r>
      </text>
    </comment>
    <comment ref="I3" authorId="1" shapeId="0">
      <text>
        <r>
          <rPr>
            <i/>
            <sz val="9"/>
            <color indexed="81"/>
            <rFont val="Arial"/>
            <family val="2"/>
          </rPr>
          <t>This is where we calculate how much of an opportunity there is to gain traffic from this keyword. Here is how we'll score the keywords:
 - 5 points for ranking 4 - 10
 - 4 for 11 - 15
 - 3 for 16 - 20
 - 2 for 21-30
 - 1 for beyond position 30. 
All other positions get 0 points - including those in positions 1 - 3, as there isn't a huge opportunity to improve on these terms.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 shapeId="0">
      <text>
        <r>
          <rPr>
            <i/>
            <sz val="9"/>
            <color indexed="81"/>
            <rFont val="Arial"/>
            <family val="2"/>
          </rPr>
          <t>Approximate number of results returned by a search on google.com.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1" shapeId="0">
      <text>
        <r>
          <rPr>
            <i/>
            <sz val="9"/>
            <color indexed="81"/>
            <rFont val="Arial"/>
            <family val="2"/>
          </rPr>
          <t>Relative search volume for a keyword / keyphrase = keyword / keyphrase search volume / total volume of all keywords / keyphrase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 shapeId="0">
      <text>
        <r>
          <rPr>
            <i/>
            <sz val="9"/>
            <color indexed="81"/>
            <rFont val="Arial"/>
            <family val="2"/>
          </rPr>
          <t>Number of local monthly searches for the keyphrase on google.com.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 shapeId="0">
      <text>
        <r>
          <rPr>
            <i/>
            <sz val="9"/>
            <color indexed="81"/>
            <rFont val="Arial"/>
            <family val="2"/>
          </rPr>
          <t xml:space="preserve">Total number of google search results in the specified month, using the mentioned keyphrase.
</t>
        </r>
      </text>
    </comment>
    <comment ref="N3" authorId="0" shapeId="0">
      <text>
        <r>
          <rPr>
            <i/>
            <sz val="9"/>
            <color indexed="81"/>
            <rFont val="Arial"/>
            <family val="2"/>
          </rPr>
          <t>Represents how competitive the keyphrase is. '-' means enough data is not available.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 shapeId="0">
      <text>
        <r>
          <rPr>
            <i/>
            <sz val="9"/>
            <color indexed="81"/>
            <rFont val="Arial"/>
            <family val="2"/>
          </rPr>
          <t>The score that the keyword / keyphrase receives in reference to current rank, search volume, and the like.
The higher the number, the better.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Nidhi Kumari</author>
  </authors>
  <commentList>
    <comment ref="C3" authorId="0" shapeId="0">
      <text>
        <r>
          <rPr>
            <i/>
            <sz val="9"/>
            <color indexed="81"/>
            <rFont val="Arial"/>
            <family val="2"/>
          </rPr>
          <t>Page number and associated rank before starting the campaign.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>
      <text>
        <r>
          <rPr>
            <i/>
            <sz val="9"/>
            <color indexed="81"/>
            <rFont val="Arial"/>
            <family val="2"/>
          </rPr>
          <t>Page number and associated rank at the end of first month of starting the campaign.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>
      <text>
        <r>
          <rPr>
            <i/>
            <sz val="9"/>
            <color indexed="81"/>
            <rFont val="Arial"/>
            <family val="2"/>
          </rPr>
          <t xml:space="preserve">Page number and associated rank at the end of second month of starting the campaign.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i/>
            <sz val="9"/>
            <color indexed="81"/>
            <rFont val="Arial"/>
            <family val="2"/>
          </rPr>
          <t xml:space="preserve">Page number and associated rank at the end of third month of starting the campaign.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i/>
            <sz val="9"/>
            <color indexed="81"/>
            <rFont val="Arial"/>
            <family val="2"/>
          </rPr>
          <t xml:space="preserve">Page number and associated rank at the end of fourth month of starting the campaign.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Nidhi Kumari</author>
  </authors>
  <commentList>
    <comment ref="B3" authorId="0" shapeId="0">
      <text>
        <r>
          <rPr>
            <i/>
            <sz val="9"/>
            <color indexed="81"/>
            <rFont val="Arial"/>
            <family val="2"/>
          </rPr>
          <t>Total number of visits on the website within the date range, includes both new and returning users.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>
      <text>
        <r>
          <rPr>
            <i/>
            <sz val="9"/>
            <color indexed="81"/>
            <rFont val="Arial"/>
            <family val="2"/>
          </rPr>
          <t>Total number of sessions within the date range. Session is the time period a user is actively engaged with the website.</t>
        </r>
      </text>
    </comment>
    <comment ref="D3" authorId="0" shapeId="0">
      <text>
        <r>
          <rPr>
            <i/>
            <sz val="9"/>
            <color indexed="81"/>
            <rFont val="Arial"/>
            <family val="2"/>
          </rPr>
          <t>Total number of pages viewed, includes repeated views.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>
      <text>
        <r>
          <rPr>
            <i/>
            <sz val="9"/>
            <color indexed="81"/>
            <rFont val="Arial"/>
            <family val="2"/>
          </rPr>
          <t>Average time duration a user stayed on the website.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 shapeId="0">
      <text>
        <r>
          <rPr>
            <i/>
            <sz val="9"/>
            <color indexed="81"/>
            <rFont val="Arial"/>
            <family val="2"/>
          </rPr>
          <t>Total number of new visitors on the website within the date range.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>
      <text>
        <r>
          <rPr>
            <i/>
            <sz val="9"/>
            <color indexed="81"/>
            <rFont val="Arial"/>
            <family val="2"/>
          </rPr>
          <t>Estimate percentage of first time visits.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>
      <text>
        <r>
          <rPr>
            <i/>
            <sz val="9"/>
            <color indexed="81"/>
            <rFont val="Arial"/>
            <family val="2"/>
          </rPr>
          <t>Percentage of visits in which the person left the site from the entrance page, without interacting with other pages.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<sst xmlns="http://schemas.openxmlformats.org/spreadsheetml/2006/main" count="418" uniqueCount="280">
  <si>
    <t>Domain</t>
  </si>
  <si>
    <t># of DMOZ</t>
  </si>
  <si>
    <t>Google Pages Indexed</t>
  </si>
  <si>
    <t>Google Link Count</t>
  </si>
  <si>
    <t>G+ Count</t>
  </si>
  <si>
    <t># Tweets</t>
  </si>
  <si>
    <t>Search Volume</t>
  </si>
  <si>
    <t>Relative Search Volume</t>
  </si>
  <si>
    <t>Google Related Searches</t>
  </si>
  <si>
    <t>Local Monthly Searches</t>
  </si>
  <si>
    <t>Global Monthly Searches</t>
  </si>
  <si>
    <t>Competition</t>
  </si>
  <si>
    <t>Month 1</t>
  </si>
  <si>
    <t>Month 2</t>
  </si>
  <si>
    <t>Page</t>
  </si>
  <si>
    <t>Rank</t>
  </si>
  <si>
    <t>Google</t>
  </si>
  <si>
    <t>Bing</t>
  </si>
  <si>
    <t>Date Range</t>
  </si>
  <si>
    <t>Entrances</t>
  </si>
  <si>
    <t>Unique Visitors</t>
  </si>
  <si>
    <t>Bounce Rate</t>
  </si>
  <si>
    <t>Pageviews</t>
  </si>
  <si>
    <t>Search Engine</t>
  </si>
  <si>
    <t>Baseline</t>
  </si>
  <si>
    <t>Month 3</t>
  </si>
  <si>
    <t>Month 4</t>
  </si>
  <si>
    <t>Date</t>
  </si>
  <si>
    <t>Facebook Likes</t>
  </si>
  <si>
    <t>Google Keyword Planner</t>
  </si>
  <si>
    <t>Alexa Backlinks</t>
  </si>
  <si>
    <t>Domain Age</t>
  </si>
  <si>
    <t># Links on Page</t>
  </si>
  <si>
    <t>Page Code Size</t>
  </si>
  <si>
    <t>Page Size</t>
  </si>
  <si>
    <t>Page Text Size</t>
  </si>
  <si>
    <t>SEO Metrics</t>
  </si>
  <si>
    <t>Currently Ranking</t>
  </si>
  <si>
    <t>Google Rank</t>
  </si>
  <si>
    <t>Google URL</t>
  </si>
  <si>
    <t>Yahoo! Rank</t>
  </si>
  <si>
    <t>Yahoo! URL</t>
  </si>
  <si>
    <t>Bing Rank</t>
  </si>
  <si>
    <t>Bing URL</t>
  </si>
  <si>
    <t>Opportunity based on ranking</t>
  </si>
  <si>
    <t>Alexa Global Rank</t>
  </si>
  <si>
    <t>Google Page Rank</t>
  </si>
  <si>
    <t>Load Time</t>
  </si>
  <si>
    <t>WhoIs Created</t>
  </si>
  <si>
    <t>WhoIs Expires</t>
  </si>
  <si>
    <t>Sessions</t>
  </si>
  <si>
    <t>Avg. Session Duration</t>
  </si>
  <si>
    <t>% New Sessions</t>
  </si>
  <si>
    <t>http://www.certifiedleakdetection.com/</t>
  </si>
  <si>
    <t>11/01/2014 - 11/30/2014</t>
  </si>
  <si>
    <t>12/01/2014 - 12/31/2014</t>
  </si>
  <si>
    <t>Page Text / Code</t>
  </si>
  <si>
    <t>Pool Leak</t>
  </si>
  <si>
    <t>Orlando Pool Leak</t>
  </si>
  <si>
    <t>Pool Leak Orlando</t>
  </si>
  <si>
    <t>Leak Detection Orlando</t>
  </si>
  <si>
    <t>Pool Leak Detection Orlando</t>
  </si>
  <si>
    <t>Slab Leak Detection</t>
  </si>
  <si>
    <t>Spa Leak Detection</t>
  </si>
  <si>
    <t>Leak Detection</t>
  </si>
  <si>
    <t>Swimming Pool Leaks</t>
  </si>
  <si>
    <t>Spa Leaks</t>
  </si>
  <si>
    <t>Concrete Foundation Leaks</t>
  </si>
  <si>
    <t>Commercial Services</t>
  </si>
  <si>
    <t>Residential Services</t>
  </si>
  <si>
    <t>Leaking Pool</t>
  </si>
  <si>
    <t>Save Water</t>
  </si>
  <si>
    <t>Save Electricity</t>
  </si>
  <si>
    <t>Save Chemicals</t>
  </si>
  <si>
    <t>Save Money</t>
  </si>
  <si>
    <t>Prevent Undermining Pool Structure</t>
  </si>
  <si>
    <t>Washing Away Fill Dirt</t>
  </si>
  <si>
    <t>Do It Yourself Leak Test</t>
  </si>
  <si>
    <t>DIY Leak Test</t>
  </si>
  <si>
    <t>Evaporation Test</t>
  </si>
  <si>
    <t>Bucket Test</t>
  </si>
  <si>
    <t>Association of Pool &amp; Spa Services</t>
  </si>
  <si>
    <t>Hayward Products</t>
  </si>
  <si>
    <t>Pentair Aquatic Systems</t>
  </si>
  <si>
    <t>Jandy Products</t>
  </si>
  <si>
    <t>Florida Swimming Pool Association</t>
  </si>
  <si>
    <t>PoolCorp/SCP</t>
  </si>
  <si>
    <t>Coast to Coast</t>
  </si>
  <si>
    <t>Anderson / Leaktools</t>
  </si>
  <si>
    <t>Locke Well &amp; Pump Company</t>
  </si>
  <si>
    <t>Lasco Fittings</t>
  </si>
  <si>
    <t>Raypak</t>
  </si>
  <si>
    <t>Cherne Industries</t>
  </si>
  <si>
    <t>Professional Pool Detectors</t>
  </si>
  <si>
    <t>Detection</t>
  </si>
  <si>
    <t>Leaks</t>
  </si>
  <si>
    <t>Pools</t>
  </si>
  <si>
    <t>Spas</t>
  </si>
  <si>
    <t>Swimming Pool</t>
  </si>
  <si>
    <t>Central Florida</t>
  </si>
  <si>
    <t>Leak Repair</t>
  </si>
  <si>
    <t>American Leak Detection</t>
  </si>
  <si>
    <t>Plumbing Services</t>
  </si>
  <si>
    <t>Pool Pump</t>
  </si>
  <si>
    <t>Pool Maintenance</t>
  </si>
  <si>
    <t>Water Leak Detector</t>
  </si>
  <si>
    <t>Swimming Pool Supplies</t>
  </si>
  <si>
    <t>Concrete Crack Repair</t>
  </si>
  <si>
    <t>Pool &amp; Spa</t>
  </si>
  <si>
    <t>Swimming Pool Maintenance</t>
  </si>
  <si>
    <t>Pool Services</t>
  </si>
  <si>
    <t>Plumbing Leak Detection</t>
  </si>
  <si>
    <t>American Leak Detectors</t>
  </si>
  <si>
    <t>Pool Repair Service</t>
  </si>
  <si>
    <t>American Leak Detection Cost</t>
  </si>
  <si>
    <t>Pool Repair Company</t>
  </si>
  <si>
    <t>How to Find a Water Leak</t>
  </si>
  <si>
    <t>Slab Leak Repair Cost</t>
  </si>
  <si>
    <t>Water Leaking</t>
  </si>
  <si>
    <t>Leak Doctor</t>
  </si>
  <si>
    <t>Pool Leak Detection Equipment</t>
  </si>
  <si>
    <t>How to Find a Leak in a Pool</t>
  </si>
  <si>
    <t>Water Leak Under Slab</t>
  </si>
  <si>
    <t>Slab Leak Detection Equipment</t>
  </si>
  <si>
    <t>Pool Pump Leaking</t>
  </si>
  <si>
    <t>Slab Leak Symptoms</t>
  </si>
  <si>
    <t>Swimming Pool Leak Detection Equipment</t>
  </si>
  <si>
    <t>Leak Detection &amp; Repair</t>
  </si>
  <si>
    <t>Leak Finders</t>
  </si>
  <si>
    <t>Pool Crack Repair</t>
  </si>
  <si>
    <t>Leak Locators</t>
  </si>
  <si>
    <t>Orlando Pools</t>
  </si>
  <si>
    <t>Water Leak Sealant</t>
  </si>
  <si>
    <t>The Leak Doctor</t>
  </si>
  <si>
    <t>Leak Check</t>
  </si>
  <si>
    <t>Pool and Spa Orlando</t>
  </si>
  <si>
    <t>Pool and Spa Service</t>
  </si>
  <si>
    <t>American Pools Orlando</t>
  </si>
  <si>
    <t>Leak Location Services</t>
  </si>
  <si>
    <t>Water Leak Detector Residential</t>
  </si>
  <si>
    <t>Find Pool Leak</t>
  </si>
  <si>
    <t>Residential Leak Detection Services</t>
  </si>
  <si>
    <t>Swimming Pools Repair</t>
  </si>
  <si>
    <t>Fixing Leaks</t>
  </si>
  <si>
    <t>Commercial Pool Repair</t>
  </si>
  <si>
    <t>How to Find a Water Leak in Concrete Slab</t>
  </si>
  <si>
    <t>Pool Leak Services Review</t>
  </si>
  <si>
    <t>Pool Leak Repair near 32818</t>
  </si>
  <si>
    <t>Leak Detection near 32818</t>
  </si>
  <si>
    <t>Slab Leak</t>
  </si>
  <si>
    <t>Slab Leak Orlando</t>
  </si>
  <si>
    <t>Slab Leak near 32818</t>
  </si>
  <si>
    <t>Fountain Leak Detection</t>
  </si>
  <si>
    <t>Underground Plumbing Orlando</t>
  </si>
  <si>
    <t>Pool Deck Services Orlando</t>
  </si>
  <si>
    <t>Pool Deck Services near 32818</t>
  </si>
  <si>
    <t>(not provided)</t>
  </si>
  <si>
    <t>np - /</t>
  </si>
  <si>
    <t>leak detection services</t>
  </si>
  <si>
    <t>leak doctor</t>
  </si>
  <si>
    <t>clermont fl pool leak repair companies</t>
  </si>
  <si>
    <t>finding a leak in a wall</t>
  </si>
  <si>
    <t>how to find a leak in an inground pool</t>
  </si>
  <si>
    <t>how to fix leaks in pool solar panels</t>
  </si>
  <si>
    <t>leak detection</t>
  </si>
  <si>
    <t>pool leak detection orlando</t>
  </si>
  <si>
    <t>pool leak repair clermont fl</t>
  </si>
  <si>
    <t>sleuth leak detection</t>
  </si>
  <si>
    <t>swimming pool leak detectors</t>
  </si>
  <si>
    <t>water leak detection</t>
  </si>
  <si>
    <t>aarons leak detection</t>
  </si>
  <si>
    <t>aarons leak detection orlando</t>
  </si>
  <si>
    <t>american leak detection in</t>
  </si>
  <si>
    <t>arrons leak detection</t>
  </si>
  <si>
    <t>central fl leak detection</t>
  </si>
  <si>
    <t>central florida leak detection</t>
  </si>
  <si>
    <t>certified leak detection llc orlando fl</t>
  </si>
  <si>
    <t>daytona plumber leak detection</t>
  </si>
  <si>
    <t>find a water leak in ground</t>
  </si>
  <si>
    <t>find leak in roof clermont</t>
  </si>
  <si>
    <t>finding water leaks under slabs</t>
  </si>
  <si>
    <t>fix a leak</t>
  </si>
  <si>
    <t>hiring a leak detector</t>
  </si>
  <si>
    <t>how to detect the location of a under slab water leak</t>
  </si>
  <si>
    <t>how to find leak in swimming pool</t>
  </si>
  <si>
    <t>how to investigate a swimming pool leak</t>
  </si>
  <si>
    <t>how to test for water leak in pool</t>
  </si>
  <si>
    <t>inground pool leak detection</t>
  </si>
  <si>
    <t>leak detection and repair</t>
  </si>
  <si>
    <t>leak detection equipment</t>
  </si>
  <si>
    <t>leak detection orlando</t>
  </si>
  <si>
    <t>leak detection plumbers</t>
  </si>
  <si>
    <t>leak detection services orlando fl</t>
  </si>
  <si>
    <t>leak detection under home slab</t>
  </si>
  <si>
    <t>leak detector</t>
  </si>
  <si>
    <t>leak doctor orlando</t>
  </si>
  <si>
    <t>leak doctor'</t>
  </si>
  <si>
    <t>leak dr</t>
  </si>
  <si>
    <t>leak from swimming pool</t>
  </si>
  <si>
    <t>leak protection</t>
  </si>
  <si>
    <t>my pool leaks to a spot and then stops</t>
  </si>
  <si>
    <t>natural cooling open pool water evaporation rate saving energy building</t>
  </si>
  <si>
    <t>np - /about.html</t>
  </si>
  <si>
    <t>np - /leakology-101.html</t>
  </si>
  <si>
    <t>phil napolitano precision leak detection</t>
  </si>
  <si>
    <t>plumber leak test</t>
  </si>
  <si>
    <t>plumbing slab leak detection melbourne fl</t>
  </si>
  <si>
    <t>pool leak</t>
  </si>
  <si>
    <t>pool leak companies brandon fl</t>
  </si>
  <si>
    <t>pool leak detection companies</t>
  </si>
  <si>
    <t>pool leak detection companies in orlando</t>
  </si>
  <si>
    <t>pool leak detection equipment</t>
  </si>
  <si>
    <t>pool leak detection in new smyrna beach</t>
  </si>
  <si>
    <t>pool leak detection melbourne fl</t>
  </si>
  <si>
    <t>pool leak lithia</t>
  </si>
  <si>
    <t>pool leak repair in orlando</t>
  </si>
  <si>
    <t>pool leak repairs in kissimmee</t>
  </si>
  <si>
    <t>pool leak repairs kissimmee</t>
  </si>
  <si>
    <t>pool leaks in oviedo fl</t>
  </si>
  <si>
    <t>pool leaks near ovideo</t>
  </si>
  <si>
    <t>pool leaks when pump is running</t>
  </si>
  <si>
    <t>pool repair orlando</t>
  </si>
  <si>
    <t>pool repair service florida orlando</t>
  </si>
  <si>
    <t>pools repairs orlando</t>
  </si>
  <si>
    <t>ppg2 for pool leak</t>
  </si>
  <si>
    <t>precise ozone leak detector</t>
  </si>
  <si>
    <t>refrigerant leak detector</t>
  </si>
  <si>
    <t>swimming pool leak detection</t>
  </si>
  <si>
    <t>swimming pool leak detection and repair</t>
  </si>
  <si>
    <t>swimming pool leak repair orlando</t>
  </si>
  <si>
    <t>swimng pool leak repair companies in winter haven</t>
  </si>
  <si>
    <t>water leaks</t>
  </si>
  <si>
    <t>waterleak detection services</t>
  </si>
  <si>
    <t>waterleakdetectiontavaresfl</t>
  </si>
  <si>
    <t>New Users</t>
  </si>
  <si>
    <t>Pages / Session</t>
  </si>
  <si>
    <t>orlando pool leak</t>
  </si>
  <si>
    <t>pool leak orlando</t>
  </si>
  <si>
    <t>slab leak detection</t>
  </si>
  <si>
    <t>-</t>
  </si>
  <si>
    <t>spa leak detection</t>
  </si>
  <si>
    <t>swimming pool leaks</t>
  </si>
  <si>
    <t>spa leaks</t>
  </si>
  <si>
    <t>leaking pool</t>
  </si>
  <si>
    <t>prevent undermining pool structure</t>
  </si>
  <si>
    <t>http://www.certifiedleakdetection.com/leakology-101.html</t>
  </si>
  <si>
    <t>do it yourself leak test</t>
  </si>
  <si>
    <t>http://www.certifiedleakdetection.com/diy-leak-test-1.html</t>
  </si>
  <si>
    <t>diy leak test</t>
  </si>
  <si>
    <t>poolcorp/scp</t>
  </si>
  <si>
    <t>http://www.certifiedleakdetection.com/affiliations-1.html</t>
  </si>
  <si>
    <t>anderson / leaktools</t>
  </si>
  <si>
    <t>locke well &amp; pump company</t>
  </si>
  <si>
    <t>Total:</t>
  </si>
  <si>
    <t>High</t>
  </si>
  <si>
    <t>Medium</t>
  </si>
  <si>
    <t>Total Score</t>
  </si>
  <si>
    <t>SEO Audit : A Look on Technical Infrastructure of the Website</t>
  </si>
  <si>
    <t>Keyword Search Frequency - Number of Visits the Website gets, using Specific Keyword or Keyphrase and the User Behaviour</t>
  </si>
  <si>
    <t>Keyword / Keyphrase Analysis - Keyword / Keyphrase Ranking, Search Volumes and other Associated Data</t>
  </si>
  <si>
    <t>Rank Tracker - Track Search Engine Rankings for the Keywords / Keyphrase</t>
  </si>
  <si>
    <t>Keywords / Keyphrases</t>
  </si>
  <si>
    <t>Certified Pool Leak Detection</t>
  </si>
  <si>
    <t xml:space="preserve">Leak Detection </t>
  </si>
  <si>
    <t>Spa Leak Orlando</t>
  </si>
  <si>
    <t>Leaky Pool Orlando</t>
  </si>
  <si>
    <t>Leak repair Orlando</t>
  </si>
  <si>
    <t>Central Florida leak Repair</t>
  </si>
  <si>
    <t>Orlando Pool leak repair</t>
  </si>
  <si>
    <t>Leak Detection Winter Park</t>
  </si>
  <si>
    <t>Free Leak Detection</t>
  </si>
  <si>
    <t>Leak Detection in Orlando</t>
  </si>
  <si>
    <t>Fix Pool Leak</t>
  </si>
  <si>
    <t>Fix Slab Leak</t>
  </si>
  <si>
    <t>Fix Spa Leak</t>
  </si>
  <si>
    <t>Pool Leak Detection</t>
  </si>
  <si>
    <t>Yahoo</t>
  </si>
  <si>
    <t>Requested</t>
  </si>
  <si>
    <r>
      <t xml:space="preserve">5 </t>
    </r>
    <r>
      <rPr>
        <sz val="11"/>
        <rFont val="Arial"/>
        <family val="2"/>
      </rPr>
      <t>Followers</t>
    </r>
    <r>
      <rPr>
        <i/>
        <sz val="11"/>
        <rFont val="Arial"/>
        <family val="2"/>
      </rPr>
      <t xml:space="preserve">, 6212 </t>
    </r>
    <r>
      <rPr>
        <sz val="11"/>
        <rFont val="Arial"/>
        <family val="2"/>
      </rPr>
      <t>Views</t>
    </r>
  </si>
  <si>
    <t>Keyword / Keyphrase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</si>
</sst>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d\-mmm\-yyyy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i/>
      <sz val="11"/>
      <color theme="0" tint="-0.499984740745262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i/>
      <sz val="12"/>
      <color theme="0"/>
      <name val="Arial"/>
      <family val="2"/>
    </font>
    <font>
      <sz val="14"/>
      <color theme="1"/>
      <name val="Arial"/>
      <family val="2"/>
    </font>
    <font>
      <sz val="11"/>
      <color theme="0" tint="-0.499984740745262"/>
      <name val="Arial"/>
      <family val="2"/>
    </font>
    <font>
      <sz val="12"/>
      <color rgb="FF211E1B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1"/>
      <color theme="1" tint="0.249977111117893"/>
      <name val="Arial"/>
      <family val="2"/>
    </font>
    <font>
      <sz val="11"/>
      <color theme="0"/>
      <name val="Arial"/>
      <family val="2"/>
    </font>
    <font>
      <sz val="9"/>
      <color indexed="81"/>
      <name val="Tahoma"/>
      <charset val="1"/>
    </font>
    <font>
      <sz val="9"/>
      <color indexed="81"/>
      <name val="Arial"/>
      <family val="2"/>
    </font>
    <font>
      <i/>
      <sz val="9"/>
      <color indexed="8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i/>
      <sz val="12"/>
      <name val="Arial"/>
      <family val="2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sz val="12"/>
      <name val="Arial"/>
      <family val="2"/>
    </font>
    <font>
      <i/>
      <sz val="11"/>
      <color rgb="FF211E1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170AC"/>
        <bgColor indexed="64"/>
      </patternFill>
    </fill>
  </fills>
  <borders count="5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0" tint="-0.14996795556505021"/>
      </right>
      <top/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98474074526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98474074526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12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5">
    <xf numFmtId="0" fontId="0" fillId="0" borderId="0" xfId="0"/>
    <xf numFmtId="0" fontId="10" fillId="2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0" fillId="0" borderId="1" xfId="2" applyFont="1" applyBorder="1" applyAlignment="1">
      <alignment horizontal="center" vertical="center"/>
    </xf>
    <xf numFmtId="0" fontId="10" fillId="2" borderId="1" xfId="8" applyFont="1" applyFill="1" applyBorder="1" applyAlignment="1">
      <alignment horizontal="left" vertical="center" wrapText="1"/>
    </xf>
    <xf numFmtId="0" fontId="10" fillId="0" borderId="1" xfId="8" applyFont="1" applyBorder="1" applyAlignment="1">
      <alignment horizontal="center" vertical="center"/>
    </xf>
    <xf numFmtId="0" fontId="10" fillId="2" borderId="1" xfId="8" applyFont="1" applyFill="1" applyBorder="1" applyAlignment="1"/>
    <xf numFmtId="0" fontId="17" fillId="0" borderId="1" xfId="0" applyFont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7" fillId="0" borderId="1" xfId="2" applyFont="1" applyBorder="1" applyAlignment="1">
      <alignment vertical="center"/>
    </xf>
    <xf numFmtId="0" fontId="17" fillId="0" borderId="1" xfId="2" applyFont="1" applyBorder="1" applyAlignment="1">
      <alignment horizontal="center" vertical="center"/>
    </xf>
    <xf numFmtId="0" fontId="18" fillId="0" borderId="1" xfId="8" applyFont="1" applyBorder="1">
      <alignment vertical="center"/>
    </xf>
    <xf numFmtId="0" fontId="18" fillId="0" borderId="1" xfId="8" applyFont="1" applyBorder="1" applyAlignment="1">
      <alignment horizontal="center" vertical="center"/>
    </xf>
    <xf numFmtId="10" fontId="18" fillId="0" borderId="1" xfId="8" applyNumberFormat="1" applyFont="1" applyBorder="1" applyAlignment="1">
      <alignment horizontal="center" vertical="center"/>
    </xf>
    <xf numFmtId="3" fontId="18" fillId="0" borderId="1" xfId="8" applyNumberFormat="1" applyFont="1" applyBorder="1" applyAlignment="1">
      <alignment horizontal="center" vertical="center"/>
    </xf>
    <xf numFmtId="165" fontId="18" fillId="0" borderId="1" xfId="8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3" fontId="10" fillId="0" borderId="1" xfId="0" applyNumberFormat="1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21" fontId="10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vertical="top"/>
    </xf>
    <xf numFmtId="0" fontId="13" fillId="3" borderId="6" xfId="0" applyFont="1" applyFill="1" applyBorder="1" applyAlignment="1">
      <alignment vertical="top"/>
    </xf>
    <xf numFmtId="0" fontId="15" fillId="0" borderId="1" xfId="2" applyFont="1" applyBorder="1" applyAlignment="1">
      <alignment vertical="center"/>
    </xf>
    <xf numFmtId="0" fontId="20" fillId="4" borderId="1" xfId="2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vertical="center"/>
    </xf>
    <xf numFmtId="0" fontId="20" fillId="4" borderId="2" xfId="8" applyNumberFormat="1" applyFont="1" applyFill="1" applyBorder="1" applyAlignment="1">
      <alignment horizontal="center" vertical="center" wrapText="1"/>
    </xf>
    <xf numFmtId="3" fontId="20" fillId="4" borderId="2" xfId="8" applyNumberFormat="1" applyFont="1" applyFill="1" applyBorder="1" applyAlignment="1">
      <alignment horizontal="center" vertical="center" wrapText="1"/>
    </xf>
    <xf numFmtId="4" fontId="20" fillId="4" borderId="2" xfId="8" applyNumberFormat="1" applyFont="1" applyFill="1" applyBorder="1" applyAlignment="1">
      <alignment horizontal="center" vertical="center" wrapText="1"/>
    </xf>
    <xf numFmtId="165" fontId="20" fillId="4" borderId="2" xfId="8" applyNumberFormat="1" applyFont="1" applyFill="1" applyBorder="1" applyAlignment="1">
      <alignment horizontal="center" vertical="center" wrapText="1"/>
    </xf>
    <xf numFmtId="0" fontId="22" fillId="4" borderId="1" xfId="8" applyFont="1" applyFill="1" applyBorder="1">
      <alignment vertical="center"/>
    </xf>
    <xf numFmtId="0" fontId="9" fillId="0" borderId="1" xfId="2" applyFont="1" applyBorder="1" applyAlignment="1">
      <alignment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0" fontId="8" fillId="3" borderId="0" xfId="0" applyNumberFormat="1" applyFont="1" applyFill="1" applyBorder="1" applyAlignment="1" applyProtection="1">
      <alignment vertical="center"/>
      <protection locked="0"/>
    </xf>
    <xf numFmtId="0" fontId="14" fillId="0" borderId="1" xfId="0" applyFont="1" applyBorder="1" applyAlignment="1" applyProtection="1">
      <alignment vertical="center"/>
      <protection locked="0"/>
    </xf>
    <xf numFmtId="0" fontId="12" fillId="0" borderId="2" xfId="0" applyFont="1" applyBorder="1" applyAlignment="1" applyProtection="1">
      <alignment vertical="center"/>
      <protection locked="0"/>
    </xf>
    <xf numFmtId="0" fontId="20" fillId="4" borderId="2" xfId="1" applyFont="1" applyFill="1" applyBorder="1" applyAlignment="1" applyProtection="1">
      <alignment horizontal="center" vertical="center"/>
      <protection locked="0"/>
    </xf>
    <xf numFmtId="0" fontId="14" fillId="0" borderId="15" xfId="0" applyFont="1" applyBorder="1" applyAlignment="1" applyProtection="1">
      <alignment vertical="center"/>
      <protection locked="0"/>
    </xf>
    <xf numFmtId="0" fontId="13" fillId="3" borderId="13" xfId="0" applyFont="1" applyFill="1" applyBorder="1" applyAlignment="1" applyProtection="1">
      <alignment vertical="top"/>
      <protection locked="0"/>
    </xf>
    <xf numFmtId="0" fontId="13" fillId="3" borderId="14" xfId="0" applyFont="1" applyFill="1" applyBorder="1" applyAlignment="1" applyProtection="1">
      <alignment vertical="top"/>
      <protection locked="0"/>
    </xf>
    <xf numFmtId="0" fontId="12" fillId="0" borderId="11" xfId="0" applyFont="1" applyBorder="1" applyAlignment="1" applyProtection="1">
      <alignment vertical="center"/>
      <protection locked="0"/>
    </xf>
    <xf numFmtId="3" fontId="20" fillId="4" borderId="1" xfId="0" applyNumberFormat="1" applyFont="1" applyFill="1" applyBorder="1" applyAlignment="1" applyProtection="1">
      <alignment horizontal="center" vertical="center"/>
      <protection locked="0"/>
    </xf>
    <xf numFmtId="10" fontId="20" fillId="4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0" xfId="0" applyNumberFormat="1" applyFont="1" applyFill="1" applyBorder="1" applyAlignment="1" applyProtection="1">
      <alignment vertical="center"/>
    </xf>
    <xf numFmtId="0" fontId="8" fillId="3" borderId="12" xfId="0" applyNumberFormat="1" applyFont="1" applyFill="1" applyBorder="1" applyAlignment="1" applyProtection="1">
      <alignment vertical="center"/>
    </xf>
    <xf numFmtId="0" fontId="14" fillId="0" borderId="3" xfId="0" applyFont="1" applyBorder="1" applyAlignment="1" applyProtection="1">
      <alignment vertical="center"/>
    </xf>
    <xf numFmtId="0" fontId="14" fillId="0" borderId="1" xfId="0" applyFont="1" applyBorder="1" applyAlignment="1" applyProtection="1">
      <alignment vertical="center"/>
    </xf>
    <xf numFmtId="0" fontId="13" fillId="3" borderId="7" xfId="0" applyFont="1" applyFill="1" applyBorder="1" applyAlignment="1" applyProtection="1">
      <alignment vertical="top"/>
    </xf>
    <xf numFmtId="0" fontId="13" fillId="3" borderId="13" xfId="0" applyFont="1" applyFill="1" applyBorder="1" applyAlignment="1" applyProtection="1">
      <alignment vertical="top"/>
    </xf>
    <xf numFmtId="0" fontId="13" fillId="3" borderId="6" xfId="0" applyFont="1" applyFill="1" applyBorder="1" applyAlignment="1" applyProtection="1">
      <alignment vertical="top"/>
    </xf>
    <xf numFmtId="0" fontId="12" fillId="0" borderId="1" xfId="0" applyFont="1" applyBorder="1" applyAlignment="1" applyProtection="1">
      <alignment vertical="center"/>
    </xf>
    <xf numFmtId="0" fontId="20" fillId="4" borderId="1" xfId="9" applyFont="1" applyFill="1" applyBorder="1" applyAlignment="1" applyProtection="1">
      <alignment horizontal="center" vertical="center"/>
    </xf>
    <xf numFmtId="0" fontId="12" fillId="4" borderId="1" xfId="0" applyFont="1" applyFill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vertical="center"/>
    </xf>
    <xf numFmtId="0" fontId="14" fillId="0" borderId="8" xfId="0" applyFont="1" applyBorder="1" applyAlignment="1" applyProtection="1">
      <alignment vertical="center"/>
      <protection locked="0"/>
    </xf>
    <xf numFmtId="0" fontId="19" fillId="2" borderId="10" xfId="0" applyFont="1" applyFill="1" applyBorder="1" applyAlignment="1" applyProtection="1">
      <alignment horizontal="left" vertical="center"/>
      <protection locked="0"/>
    </xf>
    <xf numFmtId="0" fontId="19" fillId="3" borderId="13" xfId="0" applyNumberFormat="1" applyFont="1" applyFill="1" applyBorder="1" applyAlignment="1" applyProtection="1">
      <alignment vertical="center"/>
      <protection locked="0"/>
    </xf>
    <xf numFmtId="0" fontId="16" fillId="4" borderId="2" xfId="0" applyFont="1" applyFill="1" applyBorder="1" applyAlignment="1" applyProtection="1">
      <alignment horizontal="center" vertical="center"/>
      <protection locked="0"/>
    </xf>
    <xf numFmtId="0" fontId="20" fillId="4" borderId="8" xfId="2" applyFont="1" applyFill="1" applyBorder="1" applyAlignment="1">
      <alignment horizontal="center" vertical="center"/>
    </xf>
    <xf numFmtId="0" fontId="8" fillId="3" borderId="12" xfId="0" applyNumberFormat="1" applyFont="1" applyFill="1" applyBorder="1" applyAlignment="1" applyProtection="1">
      <alignment vertical="center"/>
      <protection locked="0"/>
    </xf>
    <xf numFmtId="0" fontId="17" fillId="0" borderId="18" xfId="0" applyFont="1" applyBorder="1" applyAlignment="1">
      <alignment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8" fillId="3" borderId="12" xfId="0" applyNumberFormat="1" applyFont="1" applyFill="1" applyBorder="1" applyAlignment="1">
      <alignment vertical="center"/>
    </xf>
    <xf numFmtId="0" fontId="8" fillId="3" borderId="19" xfId="0" applyNumberFormat="1" applyFont="1" applyFill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8" fillId="0" borderId="18" xfId="8" applyFont="1" applyBorder="1">
      <alignment vertical="center"/>
    </xf>
    <xf numFmtId="0" fontId="18" fillId="0" borderId="18" xfId="8" applyFont="1" applyBorder="1" applyAlignment="1">
      <alignment horizontal="center" vertical="center"/>
    </xf>
    <xf numFmtId="3" fontId="18" fillId="0" borderId="18" xfId="8" applyNumberFormat="1" applyFont="1" applyBorder="1" applyAlignment="1">
      <alignment horizontal="center" vertical="center"/>
    </xf>
    <xf numFmtId="165" fontId="18" fillId="0" borderId="18" xfId="8" applyNumberFormat="1" applyFont="1" applyBorder="1" applyAlignment="1">
      <alignment horizontal="center" vertical="center"/>
    </xf>
    <xf numFmtId="0" fontId="14" fillId="0" borderId="20" xfId="0" applyFont="1" applyBorder="1" applyAlignment="1">
      <alignment vertical="center"/>
    </xf>
    <xf numFmtId="0" fontId="12" fillId="0" borderId="2" xfId="0" applyFont="1" applyBorder="1" applyAlignment="1" applyProtection="1">
      <alignment vertical="center"/>
    </xf>
    <xf numFmtId="0" fontId="14" fillId="0" borderId="20" xfId="0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7" fillId="2" borderId="18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3" fontId="18" fillId="3" borderId="1" xfId="0" applyNumberFormat="1" applyFont="1" applyFill="1" applyBorder="1" applyAlignment="1">
      <alignment horizontal="center" vertical="center"/>
    </xf>
    <xf numFmtId="21" fontId="18" fillId="3" borderId="1" xfId="0" applyNumberFormat="1" applyFont="1" applyFill="1" applyBorder="1" applyAlignment="1">
      <alignment horizontal="center" vertical="center"/>
    </xf>
    <xf numFmtId="10" fontId="18" fillId="3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0" xfId="1" applyFont="1" applyBorder="1" applyAlignment="1" applyProtection="1">
      <alignment horizontal="center" vertical="center" wrapText="1"/>
      <protection locked="0"/>
    </xf>
    <xf numFmtId="0" fontId="19" fillId="0" borderId="0" xfId="1" applyNumberFormat="1" applyFont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vertical="center"/>
      <protection locked="0"/>
    </xf>
    <xf numFmtId="0" fontId="19" fillId="2" borderId="16" xfId="0" applyFont="1" applyFill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7" fillId="2" borderId="1" xfId="2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10" fillId="2" borderId="2" xfId="2" applyFont="1" applyFill="1" applyBorder="1" applyAlignment="1">
      <alignment horizontal="center" vertical="center"/>
    </xf>
    <xf numFmtId="0" fontId="10" fillId="2" borderId="22" xfId="2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2" borderId="1" xfId="8" applyFont="1" applyFill="1" applyBorder="1" applyAlignment="1"/>
    <xf numFmtId="0" fontId="18" fillId="2" borderId="18" xfId="8" applyFont="1" applyFill="1" applyBorder="1">
      <alignment vertical="center"/>
    </xf>
    <xf numFmtId="0" fontId="18" fillId="2" borderId="1" xfId="8" applyFont="1" applyFill="1" applyBorder="1">
      <alignment vertical="center"/>
    </xf>
    <xf numFmtId="0" fontId="9" fillId="2" borderId="0" xfId="0" applyFont="1" applyFill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17" fillId="0" borderId="1" xfId="8" applyFont="1" applyBorder="1" applyAlignment="1">
      <alignment horizontal="center" vertical="center"/>
    </xf>
    <xf numFmtId="0" fontId="17" fillId="0" borderId="3" xfId="8" applyFont="1" applyBorder="1" applyAlignment="1">
      <alignment horizontal="center" vertical="center"/>
    </xf>
    <xf numFmtId="0" fontId="17" fillId="0" borderId="18" xfId="8" applyFont="1" applyBorder="1" applyAlignment="1">
      <alignment horizontal="center" vertical="center"/>
    </xf>
    <xf numFmtId="0" fontId="27" fillId="3" borderId="12" xfId="0" applyNumberFormat="1" applyFont="1" applyFill="1" applyBorder="1" applyAlignment="1">
      <alignment vertical="center"/>
    </xf>
    <xf numFmtId="0" fontId="28" fillId="3" borderId="7" xfId="0" applyFont="1" applyFill="1" applyBorder="1" applyAlignment="1">
      <alignment vertical="top"/>
    </xf>
    <xf numFmtId="0" fontId="11" fillId="4" borderId="2" xfId="8" applyNumberFormat="1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left" vertical="top"/>
    </xf>
    <xf numFmtId="0" fontId="27" fillId="3" borderId="0" xfId="0" applyNumberFormat="1" applyFont="1" applyFill="1" applyBorder="1" applyAlignment="1">
      <alignment vertical="center"/>
    </xf>
    <xf numFmtId="0" fontId="28" fillId="3" borderId="26" xfId="0" applyFont="1" applyFill="1" applyBorder="1" applyAlignment="1">
      <alignment horizontal="right" vertical="top"/>
    </xf>
    <xf numFmtId="0" fontId="29" fillId="3" borderId="12" xfId="0" applyNumberFormat="1" applyFont="1" applyFill="1" applyBorder="1" applyAlignment="1">
      <alignment vertical="center"/>
    </xf>
    <xf numFmtId="0" fontId="30" fillId="3" borderId="7" xfId="0" applyFont="1" applyFill="1" applyBorder="1" applyAlignment="1">
      <alignment vertical="top"/>
    </xf>
    <xf numFmtId="3" fontId="17" fillId="0" borderId="1" xfId="8" applyNumberFormat="1" applyFont="1" applyBorder="1" applyAlignment="1">
      <alignment horizontal="center" vertical="center"/>
    </xf>
    <xf numFmtId="3" fontId="17" fillId="0" borderId="18" xfId="8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1" fillId="3" borderId="7" xfId="0" applyFont="1" applyFill="1" applyBorder="1" applyAlignment="1">
      <alignment vertical="top"/>
    </xf>
    <xf numFmtId="3" fontId="19" fillId="0" borderId="1" xfId="8" applyNumberFormat="1" applyFont="1" applyBorder="1" applyAlignment="1">
      <alignment horizontal="center" vertical="center"/>
    </xf>
    <xf numFmtId="3" fontId="19" fillId="0" borderId="18" xfId="8" applyNumberFormat="1" applyFont="1" applyBorder="1" applyAlignment="1">
      <alignment horizontal="center" vertical="center"/>
    </xf>
    <xf numFmtId="166" fontId="18" fillId="0" borderId="0" xfId="0" applyNumberFormat="1" applyFont="1" applyFill="1" applyBorder="1" applyAlignment="1" applyProtection="1">
      <alignment horizontal="center" vertical="center"/>
      <protection locked="0"/>
    </xf>
    <xf numFmtId="3" fontId="18" fillId="0" borderId="0" xfId="1" applyNumberFormat="1" applyFont="1" applyBorder="1" applyAlignment="1" applyProtection="1">
      <alignment horizontal="center" vertical="center" wrapText="1"/>
      <protection locked="0"/>
    </xf>
    <xf numFmtId="0" fontId="18" fillId="0" borderId="0" xfId="1" applyFont="1" applyBorder="1" applyAlignment="1" applyProtection="1">
      <alignment horizontal="center" vertical="center" wrapText="1"/>
    </xf>
    <xf numFmtId="0" fontId="18" fillId="0" borderId="0" xfId="1" applyFont="1" applyBorder="1" applyAlignment="1" applyProtection="1">
      <alignment horizontal="center" vertical="center" wrapText="1"/>
      <protection locked="0"/>
    </xf>
    <xf numFmtId="164" fontId="18" fillId="0" borderId="0" xfId="7" applyNumberFormat="1" applyFont="1" applyBorder="1" applyAlignment="1" applyProtection="1">
      <alignment horizontal="center" vertical="center" wrapText="1"/>
    </xf>
    <xf numFmtId="15" fontId="18" fillId="0" borderId="0" xfId="1" applyNumberFormat="1" applyFont="1" applyBorder="1" applyAlignment="1" applyProtection="1">
      <alignment horizontal="center" vertical="center" wrapText="1"/>
      <protection locked="0"/>
    </xf>
    <xf numFmtId="0" fontId="32" fillId="3" borderId="2" xfId="2" applyFont="1" applyFill="1" applyBorder="1" applyAlignment="1">
      <alignment horizontal="center" vertical="center"/>
    </xf>
    <xf numFmtId="0" fontId="17" fillId="0" borderId="2" xfId="2" applyFont="1" applyBorder="1" applyAlignment="1">
      <alignment horizontal="center" vertical="center"/>
    </xf>
    <xf numFmtId="10" fontId="18" fillId="0" borderId="2" xfId="2" applyNumberFormat="1" applyFont="1" applyBorder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0" fontId="18" fillId="0" borderId="2" xfId="2" applyFont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20" fillId="4" borderId="1" xfId="0" applyFont="1" applyFill="1" applyBorder="1" applyAlignment="1" applyProtection="1">
      <alignment vertical="center"/>
      <protection locked="0"/>
    </xf>
    <xf numFmtId="0" fontId="22" fillId="4" borderId="1" xfId="0" applyFont="1" applyFill="1" applyBorder="1" applyAlignment="1" applyProtection="1">
      <alignment vertical="center"/>
      <protection locked="0"/>
    </xf>
    <xf numFmtId="0" fontId="10" fillId="0" borderId="1" xfId="0" applyFont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3" fontId="18" fillId="0" borderId="5" xfId="0" applyNumberFormat="1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 applyProtection="1">
      <alignment horizontal="center" vertical="center"/>
    </xf>
    <xf numFmtId="3" fontId="17" fillId="0" borderId="28" xfId="0" applyNumberFormat="1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3" fontId="17" fillId="0" borderId="3" xfId="0" applyNumberFormat="1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3" fontId="17" fillId="0" borderId="6" xfId="0" applyNumberFormat="1" applyFont="1" applyBorder="1" applyAlignment="1">
      <alignment horizontal="center" vertical="center"/>
    </xf>
    <xf numFmtId="0" fontId="17" fillId="0" borderId="1" xfId="0" applyFont="1" applyBorder="1" applyAlignment="1" applyProtection="1">
      <alignment vertical="center"/>
    </xf>
    <xf numFmtId="0" fontId="30" fillId="3" borderId="7" xfId="0" applyFont="1" applyFill="1" applyBorder="1" applyAlignment="1" applyProtection="1">
      <alignment vertical="top"/>
    </xf>
    <xf numFmtId="0" fontId="30" fillId="3" borderId="13" xfId="0" applyFont="1" applyFill="1" applyBorder="1" applyAlignment="1" applyProtection="1">
      <alignment vertical="top"/>
    </xf>
    <xf numFmtId="0" fontId="8" fillId="3" borderId="12" xfId="0" applyNumberFormat="1" applyFont="1" applyFill="1" applyBorder="1" applyAlignment="1" applyProtection="1">
      <alignment horizontal="center" vertical="center"/>
      <protection locked="0"/>
    </xf>
    <xf numFmtId="0" fontId="26" fillId="3" borderId="13" xfId="0" applyNumberFormat="1" applyFont="1" applyFill="1" applyBorder="1" applyAlignment="1" applyProtection="1">
      <alignment horizontal="center" vertical="center"/>
      <protection locked="0"/>
    </xf>
    <xf numFmtId="0" fontId="8" fillId="3" borderId="7" xfId="0" applyNumberFormat="1" applyFont="1" applyFill="1" applyBorder="1" applyAlignment="1" applyProtection="1">
      <alignment horizontal="center" vertical="center"/>
      <protection locked="0"/>
    </xf>
    <xf numFmtId="0" fontId="26" fillId="3" borderId="7" xfId="0" applyNumberFormat="1" applyFont="1" applyFill="1" applyBorder="1" applyAlignment="1" applyProtection="1">
      <alignment horizontal="center" vertical="center"/>
      <protection locked="0"/>
    </xf>
    <xf numFmtId="0" fontId="26" fillId="3" borderId="12" xfId="0" applyNumberFormat="1" applyFont="1" applyFill="1" applyBorder="1" applyAlignment="1">
      <alignment horizontal="center" vertical="center"/>
    </xf>
    <xf numFmtId="0" fontId="26" fillId="3" borderId="19" xfId="0" applyNumberFormat="1" applyFont="1" applyFill="1" applyBorder="1" applyAlignment="1">
      <alignment horizontal="center" vertical="center"/>
    </xf>
    <xf numFmtId="0" fontId="8" fillId="3" borderId="12" xfId="0" applyNumberFormat="1" applyFont="1" applyFill="1" applyBorder="1" applyAlignment="1">
      <alignment horizontal="center" vertical="center"/>
    </xf>
    <xf numFmtId="0" fontId="26" fillId="3" borderId="5" xfId="0" applyNumberFormat="1" applyFont="1" applyFill="1" applyBorder="1" applyAlignment="1">
      <alignment horizontal="center" vertical="center"/>
    </xf>
    <xf numFmtId="0" fontId="8" fillId="3" borderId="7" xfId="0" applyNumberFormat="1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8" fillId="3" borderId="12" xfId="0" applyNumberFormat="1" applyFont="1" applyFill="1" applyBorder="1" applyAlignment="1" applyProtection="1">
      <alignment horizontal="center" vertical="center"/>
    </xf>
    <xf numFmtId="0" fontId="26" fillId="3" borderId="13" xfId="0" applyNumberFormat="1" applyFont="1" applyFill="1" applyBorder="1" applyAlignment="1" applyProtection="1">
      <alignment horizontal="center" vertical="center"/>
    </xf>
    <xf numFmtId="0" fontId="20" fillId="4" borderId="4" xfId="0" applyFont="1" applyFill="1" applyBorder="1" applyAlignment="1" applyProtection="1">
      <alignment horizontal="center" vertical="center"/>
      <protection locked="0"/>
    </xf>
    <xf numFmtId="0" fontId="20" fillId="4" borderId="3" xfId="0" applyFont="1" applyFill="1" applyBorder="1" applyAlignment="1" applyProtection="1">
      <alignment horizontal="center" vertical="center"/>
      <protection locked="0"/>
    </xf>
    <xf numFmtId="0" fontId="20" fillId="4" borderId="8" xfId="0" applyFont="1" applyFill="1" applyBorder="1" applyAlignment="1" applyProtection="1">
      <alignment horizontal="center" vertical="center"/>
      <protection locked="0"/>
    </xf>
    <xf numFmtId="0" fontId="20" fillId="4" borderId="2" xfId="0" applyFont="1" applyFill="1" applyBorder="1" applyAlignment="1" applyProtection="1">
      <alignment horizontal="center" vertical="center"/>
      <protection locked="0"/>
    </xf>
    <xf numFmtId="0" fontId="19" fillId="2" borderId="32" xfId="0" applyFont="1" applyFill="1" applyBorder="1" applyAlignment="1">
      <alignment horizontal="center" vertical="center"/>
    </xf>
    <xf numFmtId="0" fontId="19" fillId="2" borderId="8" xfId="0" applyFont="1" applyFill="1" applyBorder="1" applyAlignment="1" applyProtection="1">
      <alignment horizontal="center" vertical="center"/>
    </xf>
    <xf numFmtId="0" fontId="19" fillId="2" borderId="9" xfId="0" applyFont="1" applyFill="1" applyBorder="1" applyAlignment="1" applyProtection="1">
      <alignment horizontal="center" vertical="center"/>
    </xf>
    <xf numFmtId="0" fontId="19" fillId="2" borderId="2" xfId="0" applyFont="1" applyFill="1" applyBorder="1" applyAlignment="1" applyProtection="1">
      <alignment horizontal="center" vertical="center"/>
    </xf>
    <xf numFmtId="0" fontId="26" fillId="3" borderId="7" xfId="0" applyNumberFormat="1" applyFont="1" applyFill="1" applyBorder="1" applyAlignment="1" applyProtection="1">
      <alignment horizontal="center" vertical="center"/>
    </xf>
  </cellXfs>
  <cellStyles count="12">
    <cellStyle name="Hyperlink 2" xfId="4"/>
    <cellStyle name="Hyperlink 3" xfId="6"/>
    <cellStyle name="Hyperlink 3 2" xfId="10"/>
    <cellStyle name="Normal" xfId="0" builtinId="0"/>
    <cellStyle name="Normal 2" xfId="1"/>
    <cellStyle name="Normal 3" xfId="2"/>
    <cellStyle name="Normal 4" xfId="3"/>
    <cellStyle name="Normal 4 2" xfId="9"/>
    <cellStyle name="Normal 5" xfId="8"/>
    <cellStyle name="Percent 2" xfId="5"/>
    <cellStyle name="Percent 2 2" xfId="11"/>
    <cellStyle name="Percent 3" xfId="7"/>
  </cellStyles>
  <dxfs count="0"/>
  <tableStyles count="0" defaultTableStyle="TableStyleMedium2" defaultPivotStyle="PivotStyleLight16"/>
  <colors>
    <mruColors>
      <color rgb="FF3170AC"/>
      <color rgb="FF211E1B"/>
      <color rgb="FFB92025"/>
      <color rgb="FF289AC6"/>
      <color rgb="FF93D7E7"/>
      <color rgb="FF28082E"/>
      <color rgb="FFAB8422"/>
      <color rgb="FFC3D940"/>
      <color rgb="FFDEEA96"/>
      <color rgb="FFEFDD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2457450</xdr:colOff>
      <xdr:row>0</xdr:row>
      <xdr:rowOff>619125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2457450</xdr:colOff>
      <xdr:row>0</xdr:row>
      <xdr:rowOff>619125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2457450</xdr:colOff>
      <xdr:row>0</xdr:row>
      <xdr:rowOff>619125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428625</xdr:colOff>
      <xdr:row>0</xdr:row>
      <xdr:rowOff>619125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2457450</xdr:colOff>
      <xdr:row>0</xdr:row>
      <xdr:rowOff>619125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561975</xdr:colOff>
      <xdr:row>0</xdr:row>
      <xdr:rowOff>619125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9"/>
  <sheetViews>
    <sheetView zoomScaleNormal="100" workbookViewId="0">
      <pane ySplit="3" topLeftCell="A4" activePane="bottomLeft" state="frozen"/>
      <selection pane="bottomLeft" activeCell="J9" sqref="J9"/>
    </sheetView>
  </sheetViews>
  <sheetFormatPr defaultColWidth="27.7109375" defaultRowHeight="24" customHeight="1" x14ac:dyDescent="0.25"/>
  <cols>
    <col min="1" max="1" width="37.7109375" style="83" customWidth="1"/>
    <col min="2" max="2" width="19" style="10" customWidth="1"/>
    <col min="3" max="3" width="22.7109375" style="11" customWidth="1"/>
    <col min="4" max="4" width="23" style="11" customWidth="1"/>
    <col min="5" max="5" width="20.42578125" style="11" customWidth="1"/>
    <col min="6" max="6" width="19.7109375" style="11" customWidth="1"/>
    <col min="7" max="7" width="25" style="11" customWidth="1"/>
    <col min="8" max="8" width="24.28515625" style="11" customWidth="1"/>
    <col min="9" max="9" width="24" style="11" customWidth="1"/>
    <col min="10" max="10" width="24.7109375" style="11" customWidth="1"/>
    <col min="11" max="11" width="21.28515625" style="11" customWidth="1"/>
    <col min="12" max="12" width="21" style="11" customWidth="1"/>
    <col min="13" max="13" width="26.28515625" style="11" customWidth="1"/>
    <col min="14" max="14" width="22.140625" style="11" customWidth="1"/>
    <col min="15" max="15" width="20.7109375" style="11" customWidth="1"/>
    <col min="16" max="16" width="23.5703125" style="11" customWidth="1"/>
    <col min="17" max="17" width="20.42578125" style="11" customWidth="1"/>
    <col min="18" max="18" width="25.42578125" style="11" customWidth="1"/>
    <col min="19" max="19" width="22.28515625" style="11" customWidth="1"/>
    <col min="20" max="20" width="21.28515625" style="11" customWidth="1"/>
    <col min="21" max="16384" width="27.7109375" style="9"/>
  </cols>
  <sheetData>
    <row r="1" spans="1:21" s="58" customFormat="1" ht="54.75" customHeight="1" x14ac:dyDescent="0.25">
      <c r="A1" s="202"/>
      <c r="B1" s="202"/>
      <c r="C1" s="202"/>
      <c r="D1" s="202"/>
      <c r="E1" s="202"/>
      <c r="F1" s="202"/>
      <c r="G1" s="202"/>
      <c r="H1" s="63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41"/>
    </row>
    <row r="2" spans="1:21" s="44" customFormat="1" ht="24" customHeight="1" x14ac:dyDescent="0.25">
      <c r="A2" s="203" t="s">
        <v>257</v>
      </c>
      <c r="B2" s="203"/>
      <c r="C2" s="203"/>
      <c r="D2" s="203"/>
      <c r="E2" s="203"/>
      <c r="F2" s="203"/>
      <c r="G2" s="203"/>
      <c r="H2" s="203"/>
      <c r="I2" s="42"/>
      <c r="J2" s="42"/>
      <c r="K2" s="42"/>
      <c r="L2" s="42"/>
      <c r="M2" s="42"/>
      <c r="N2" s="42"/>
      <c r="O2" s="42"/>
      <c r="P2" s="60"/>
      <c r="Q2" s="42"/>
      <c r="R2" s="42"/>
      <c r="S2" s="43"/>
      <c r="T2" s="42"/>
    </row>
    <row r="3" spans="1:21" s="56" customFormat="1" ht="36" customHeight="1" x14ac:dyDescent="0.25">
      <c r="A3" s="55" t="s">
        <v>0</v>
      </c>
      <c r="B3" s="55" t="s">
        <v>27</v>
      </c>
      <c r="C3" s="55" t="s">
        <v>45</v>
      </c>
      <c r="D3" s="55" t="s">
        <v>30</v>
      </c>
      <c r="E3" s="55" t="s">
        <v>1</v>
      </c>
      <c r="F3" s="55" t="s">
        <v>31</v>
      </c>
      <c r="G3" s="55" t="s">
        <v>2</v>
      </c>
      <c r="H3" s="55" t="s">
        <v>3</v>
      </c>
      <c r="I3" s="55" t="s">
        <v>46</v>
      </c>
      <c r="J3" s="55" t="s">
        <v>32</v>
      </c>
      <c r="K3" s="55" t="s">
        <v>33</v>
      </c>
      <c r="L3" s="55" t="s">
        <v>35</v>
      </c>
      <c r="M3" s="55" t="s">
        <v>56</v>
      </c>
      <c r="N3" s="55" t="s">
        <v>34</v>
      </c>
      <c r="O3" s="55" t="s">
        <v>47</v>
      </c>
      <c r="P3" s="55" t="s">
        <v>28</v>
      </c>
      <c r="Q3" s="55" t="s">
        <v>5</v>
      </c>
      <c r="R3" s="55" t="s">
        <v>4</v>
      </c>
      <c r="S3" s="55" t="s">
        <v>48</v>
      </c>
      <c r="T3" s="55" t="s">
        <v>49</v>
      </c>
    </row>
    <row r="4" spans="1:21" s="93" customFormat="1" ht="24" customHeight="1" x14ac:dyDescent="0.25">
      <c r="A4" s="59" t="s">
        <v>53</v>
      </c>
      <c r="B4" s="137">
        <v>41985</v>
      </c>
      <c r="C4" s="138">
        <v>25398465</v>
      </c>
      <c r="D4" s="139" t="e">
        <f ca="1">_xll.AlexaLinkCount("http://www.certifiedleakdetection.com/")</f>
        <v>#NAME?</v>
      </c>
      <c r="E4" s="91" t="s">
        <v>277</v>
      </c>
      <c r="F4" s="92">
        <v>293</v>
      </c>
      <c r="G4" s="139" t="e">
        <f ca="1">_xll.GoogleIndexCount("http://www.certifiedleakdetection.com")</f>
        <v>#NAME?</v>
      </c>
      <c r="H4" s="139" t="e">
        <f ca="1">_xll.GoogleLinkCount("http://www.certifiedleakdetection.com")</f>
        <v>#NAME?</v>
      </c>
      <c r="I4" s="140">
        <v>0</v>
      </c>
      <c r="J4" s="139" t="e">
        <f ca="1">_xll.LinkCount("http://www.certifiedleakdetection.com")</f>
        <v>#NAME?</v>
      </c>
      <c r="K4" s="139" t="e">
        <f ca="1">_xll.PageCodeSize("http://www.certifiedleakdetection.com")</f>
        <v>#NAME?</v>
      </c>
      <c r="L4" s="139" t="e">
        <f ca="1">_xll.PageTextSize("http://www.certifiedleakdetection.com")</f>
        <v>#NAME?</v>
      </c>
      <c r="M4" s="141" t="e">
        <f ca="1">_xll.PageCodeToTextRatio("http://www.certifiedleakdetection.com")</f>
        <v>#NAME?</v>
      </c>
      <c r="N4" s="139" t="e">
        <f ca="1">_xll.PageSize("http://www.certifiedleakdetection.com")</f>
        <v>#NAME?</v>
      </c>
      <c r="O4" s="139" t="e">
        <f ca="1">_xll.ResponseTime("http://www.certifiedleakdetection.com")</f>
        <v>#NAME?</v>
      </c>
      <c r="P4" s="140">
        <v>12</v>
      </c>
      <c r="Q4" s="91" t="s">
        <v>239</v>
      </c>
      <c r="R4" s="140" t="s">
        <v>278</v>
      </c>
      <c r="S4" s="142">
        <v>41692</v>
      </c>
      <c r="T4" s="142">
        <v>42422</v>
      </c>
    </row>
    <row r="5" spans="1:21" ht="24" customHeight="1" x14ac:dyDescent="0.25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1" ht="24" customHeight="1" x14ac:dyDescent="0.25">
      <c r="A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1" ht="24" customHeight="1" x14ac:dyDescent="0.25">
      <c r="A7" s="1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1" ht="24" customHeight="1" x14ac:dyDescent="0.25">
      <c r="A8" s="1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1" ht="24" customHeight="1" x14ac:dyDescent="0.25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1" ht="24" customHeight="1" x14ac:dyDescent="0.25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1" ht="24" customHeight="1" x14ac:dyDescent="0.25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1" ht="24" customHeight="1" x14ac:dyDescent="0.25">
      <c r="A12" s="1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1" ht="24" customHeight="1" x14ac:dyDescent="0.25">
      <c r="A13" s="1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1" ht="24" customHeight="1" x14ac:dyDescent="0.25">
      <c r="A14" s="1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1" ht="24" customHeight="1" x14ac:dyDescent="0.25">
      <c r="A15" s="1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1" ht="24" customHeight="1" x14ac:dyDescent="0.25">
      <c r="A16" s="1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24" customHeight="1" x14ac:dyDescent="0.25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24" customHeight="1" x14ac:dyDescent="0.25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24" customHeight="1" x14ac:dyDescent="0.25">
      <c r="A19" s="1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24" customHeight="1" x14ac:dyDescent="0.25">
      <c r="A20" s="1"/>
      <c r="B20" s="2"/>
      <c r="C20" s="3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24" customHeight="1" x14ac:dyDescent="0.25">
      <c r="A21" s="1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24" customHeight="1" x14ac:dyDescent="0.25">
      <c r="A22" s="1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24" customHeight="1" x14ac:dyDescent="0.25">
      <c r="A23" s="1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24" customHeight="1" x14ac:dyDescent="0.25">
      <c r="A24" s="1"/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24" customHeight="1" x14ac:dyDescent="0.25">
      <c r="A25" s="1"/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24" customHeight="1" x14ac:dyDescent="0.25">
      <c r="A26" s="1"/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24" customHeight="1" x14ac:dyDescent="0.25">
      <c r="A27" s="1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24" customHeight="1" x14ac:dyDescent="0.25">
      <c r="A28" s="1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24" customHeight="1" x14ac:dyDescent="0.25">
      <c r="A29" s="1"/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24" customHeight="1" x14ac:dyDescent="0.25">
      <c r="A30" s="1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24" customHeight="1" x14ac:dyDescent="0.25">
      <c r="A31" s="1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24" customHeight="1" x14ac:dyDescent="0.25">
      <c r="A32" s="1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24" customHeight="1" x14ac:dyDescent="0.25">
      <c r="A33" s="1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24" customHeight="1" x14ac:dyDescent="0.25">
      <c r="A34" s="1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24" customHeight="1" x14ac:dyDescent="0.25">
      <c r="A35" s="1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24" customHeight="1" x14ac:dyDescent="0.25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24" customHeight="1" x14ac:dyDescent="0.25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24" customHeight="1" x14ac:dyDescent="0.25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24" customHeight="1" x14ac:dyDescent="0.25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24" customHeight="1" x14ac:dyDescent="0.25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24" customHeight="1" x14ac:dyDescent="0.25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24" customHeight="1" x14ac:dyDescent="0.25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24" customHeight="1" x14ac:dyDescent="0.25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24" customHeight="1" x14ac:dyDescent="0.25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24" customHeight="1" x14ac:dyDescent="0.25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24" customHeight="1" x14ac:dyDescent="0.25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24" customHeight="1" x14ac:dyDescent="0.25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24" customHeight="1" x14ac:dyDescent="0.25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24" customHeight="1" x14ac:dyDescent="0.25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24" customHeight="1" x14ac:dyDescent="0.25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24" customHeight="1" x14ac:dyDescent="0.25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24" customHeight="1" x14ac:dyDescent="0.25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24" customHeight="1" x14ac:dyDescent="0.25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24" customHeight="1" x14ac:dyDescent="0.25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24" customHeight="1" x14ac:dyDescent="0.25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24" customHeight="1" x14ac:dyDescent="0.25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24" customHeight="1" x14ac:dyDescent="0.25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24" customHeight="1" x14ac:dyDescent="0.25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24" customHeight="1" x14ac:dyDescent="0.25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24" customHeight="1" x14ac:dyDescent="0.25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24" customHeight="1" x14ac:dyDescent="0.25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24" customHeight="1" x14ac:dyDescent="0.25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24" customHeight="1" x14ac:dyDescent="0.25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24" customHeight="1" x14ac:dyDescent="0.25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24" customHeight="1" x14ac:dyDescent="0.25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24" customHeight="1" x14ac:dyDescent="0.25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24" customHeight="1" x14ac:dyDescent="0.25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24" customHeight="1" x14ac:dyDescent="0.25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24" customHeight="1" x14ac:dyDescent="0.25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24" customHeight="1" x14ac:dyDescent="0.25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24" customHeight="1" x14ac:dyDescent="0.25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24" customHeight="1" x14ac:dyDescent="0.25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24" customHeight="1" x14ac:dyDescent="0.25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24" customHeight="1" x14ac:dyDescent="0.25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24" customHeight="1" x14ac:dyDescent="0.25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24" customHeight="1" x14ac:dyDescent="0.25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24" customHeight="1" x14ac:dyDescent="0.25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24" customHeight="1" x14ac:dyDescent="0.25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24" customHeight="1" x14ac:dyDescent="0.25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24" customHeight="1" x14ac:dyDescent="0.25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24" customHeight="1" x14ac:dyDescent="0.25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24" customHeight="1" x14ac:dyDescent="0.25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24" customHeight="1" x14ac:dyDescent="0.25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24" customHeight="1" x14ac:dyDescent="0.25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24" customHeight="1" x14ac:dyDescent="0.25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24" customHeight="1" x14ac:dyDescent="0.25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24" customHeight="1" x14ac:dyDescent="0.25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24" customHeight="1" x14ac:dyDescent="0.25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24" customHeight="1" x14ac:dyDescent="0.25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24" customHeight="1" x14ac:dyDescent="0.25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24" customHeight="1" x14ac:dyDescent="0.25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24" customHeight="1" x14ac:dyDescent="0.25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24" customHeight="1" x14ac:dyDescent="0.25">
      <c r="A93" s="1"/>
      <c r="B93" s="2"/>
      <c r="C93" s="3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24" customHeight="1" x14ac:dyDescent="0.25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24" customHeight="1" x14ac:dyDescent="0.25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24" customHeight="1" x14ac:dyDescent="0.25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24" customHeight="1" x14ac:dyDescent="0.25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24" customHeight="1" x14ac:dyDescent="0.25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24" customHeight="1" x14ac:dyDescent="0.25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9" spans="1:20" s="64" customFormat="1" ht="24" customHeight="1" x14ac:dyDescent="0.25">
      <c r="A109" s="82"/>
      <c r="B109" s="65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</row>
  </sheetData>
  <mergeCells count="2">
    <mergeCell ref="A1:G1"/>
    <mergeCell ref="A2:H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1"/>
  <sheetViews>
    <sheetView zoomScaleNormal="100" workbookViewId="0">
      <pane ySplit="3" topLeftCell="A4" activePane="bottomLeft" state="frozen"/>
      <selection pane="bottomLeft" activeCell="A2" sqref="A2:D2"/>
    </sheetView>
  </sheetViews>
  <sheetFormatPr defaultColWidth="56.42578125" defaultRowHeight="24" customHeight="1" x14ac:dyDescent="0.25"/>
  <cols>
    <col min="1" max="1" width="37.140625" style="100" customWidth="1"/>
    <col min="2" max="2" width="41.5703125" style="103" bestFit="1" customWidth="1"/>
    <col min="3" max="3" width="40.42578125" style="103" customWidth="1"/>
    <col min="4" max="4" width="36.5703125" style="3" customWidth="1"/>
    <col min="5" max="16384" width="56.42578125" style="3"/>
  </cols>
  <sheetData>
    <row r="1" spans="1:22" s="38" customFormat="1" ht="54.75" customHeight="1" x14ac:dyDescent="0.25">
      <c r="A1" s="204"/>
      <c r="B1" s="204"/>
      <c r="C1" s="204"/>
      <c r="D1" s="63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41"/>
    </row>
    <row r="2" spans="1:22" s="39" customFormat="1" ht="24.75" customHeight="1" x14ac:dyDescent="0.25">
      <c r="A2" s="205" t="s">
        <v>279</v>
      </c>
      <c r="B2" s="205"/>
      <c r="C2" s="205"/>
      <c r="D2" s="205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3"/>
      <c r="V2" s="44"/>
    </row>
    <row r="3" spans="1:22" s="61" customFormat="1" ht="36" customHeight="1" x14ac:dyDescent="0.25">
      <c r="A3" s="40" t="s">
        <v>261</v>
      </c>
      <c r="B3" s="40" t="s">
        <v>29</v>
      </c>
      <c r="C3" s="40" t="s">
        <v>8</v>
      </c>
    </row>
    <row r="4" spans="1:22" s="67" customFormat="1" ht="24" customHeight="1" x14ac:dyDescent="0.25">
      <c r="A4" s="95" t="s">
        <v>57</v>
      </c>
      <c r="B4" s="101" t="s">
        <v>101</v>
      </c>
      <c r="C4" s="101" t="s">
        <v>146</v>
      </c>
    </row>
    <row r="5" spans="1:22" s="81" customFormat="1" ht="24" customHeight="1" x14ac:dyDescent="0.25">
      <c r="A5" s="96" t="s">
        <v>58</v>
      </c>
      <c r="B5" s="102" t="s">
        <v>110</v>
      </c>
      <c r="C5" s="102" t="s">
        <v>147</v>
      </c>
    </row>
    <row r="6" spans="1:22" s="81" customFormat="1" ht="24" customHeight="1" x14ac:dyDescent="0.25">
      <c r="A6" s="96" t="s">
        <v>59</v>
      </c>
      <c r="B6" s="102" t="s">
        <v>102</v>
      </c>
      <c r="C6" s="102" t="s">
        <v>148</v>
      </c>
    </row>
    <row r="7" spans="1:22" s="81" customFormat="1" ht="24" customHeight="1" x14ac:dyDescent="0.25">
      <c r="A7" s="96" t="s">
        <v>60</v>
      </c>
      <c r="B7" s="102" t="s">
        <v>103</v>
      </c>
      <c r="C7" s="103" t="s">
        <v>149</v>
      </c>
    </row>
    <row r="8" spans="1:22" s="81" customFormat="1" ht="24" customHeight="1" x14ac:dyDescent="0.25">
      <c r="A8" s="96" t="s">
        <v>61</v>
      </c>
      <c r="B8" s="102" t="s">
        <v>104</v>
      </c>
      <c r="C8" s="103" t="s">
        <v>150</v>
      </c>
    </row>
    <row r="9" spans="1:22" ht="24" customHeight="1" x14ac:dyDescent="0.25">
      <c r="A9" s="97" t="s">
        <v>62</v>
      </c>
      <c r="B9" s="103" t="s">
        <v>105</v>
      </c>
      <c r="C9" s="103" t="s">
        <v>151</v>
      </c>
    </row>
    <row r="10" spans="1:22" ht="24" customHeight="1" x14ac:dyDescent="0.25">
      <c r="A10" s="97" t="s">
        <v>63</v>
      </c>
      <c r="B10" s="103" t="s">
        <v>106</v>
      </c>
      <c r="C10" s="103" t="s">
        <v>152</v>
      </c>
    </row>
    <row r="11" spans="1:22" ht="24" customHeight="1" x14ac:dyDescent="0.25">
      <c r="A11" s="97" t="s">
        <v>64</v>
      </c>
      <c r="B11" s="103" t="s">
        <v>107</v>
      </c>
      <c r="C11" s="103" t="s">
        <v>153</v>
      </c>
    </row>
    <row r="12" spans="1:22" ht="24" customHeight="1" x14ac:dyDescent="0.25">
      <c r="A12" s="97" t="s">
        <v>65</v>
      </c>
      <c r="B12" s="103" t="s">
        <v>108</v>
      </c>
      <c r="C12" s="103" t="s">
        <v>154</v>
      </c>
    </row>
    <row r="13" spans="1:22" ht="24" customHeight="1" x14ac:dyDescent="0.25">
      <c r="A13" s="97" t="s">
        <v>66</v>
      </c>
      <c r="B13" s="103" t="s">
        <v>109</v>
      </c>
      <c r="C13" s="103" t="s">
        <v>155</v>
      </c>
    </row>
    <row r="14" spans="1:22" ht="24" customHeight="1" x14ac:dyDescent="0.25">
      <c r="A14" s="97" t="s">
        <v>67</v>
      </c>
      <c r="B14" s="103" t="s">
        <v>111</v>
      </c>
    </row>
    <row r="15" spans="1:22" ht="24" customHeight="1" x14ac:dyDescent="0.25">
      <c r="A15" s="97" t="s">
        <v>68</v>
      </c>
      <c r="B15" s="103" t="s">
        <v>112</v>
      </c>
    </row>
    <row r="16" spans="1:22" ht="24" customHeight="1" x14ac:dyDescent="0.25">
      <c r="A16" s="97" t="s">
        <v>69</v>
      </c>
      <c r="B16" s="103" t="s">
        <v>113</v>
      </c>
    </row>
    <row r="17" spans="1:3" ht="24" customHeight="1" x14ac:dyDescent="0.25">
      <c r="A17" s="97" t="s">
        <v>70</v>
      </c>
      <c r="B17" s="103" t="s">
        <v>114</v>
      </c>
      <c r="C17" s="101"/>
    </row>
    <row r="18" spans="1:3" ht="24" customHeight="1" x14ac:dyDescent="0.25">
      <c r="A18" s="97" t="s">
        <v>71</v>
      </c>
      <c r="B18" s="103" t="s">
        <v>115</v>
      </c>
      <c r="C18" s="104"/>
    </row>
    <row r="19" spans="1:3" s="67" customFormat="1" ht="24" customHeight="1" x14ac:dyDescent="0.25">
      <c r="A19" s="97" t="s">
        <v>72</v>
      </c>
      <c r="B19" s="101" t="s">
        <v>116</v>
      </c>
      <c r="C19" s="103"/>
    </row>
    <row r="20" spans="1:3" s="80" customFormat="1" ht="24" customHeight="1" x14ac:dyDescent="0.25">
      <c r="A20" s="97" t="s">
        <v>73</v>
      </c>
      <c r="B20" s="104" t="s">
        <v>117</v>
      </c>
      <c r="C20" s="103"/>
    </row>
    <row r="21" spans="1:3" ht="24" customHeight="1" x14ac:dyDescent="0.25">
      <c r="A21" s="97" t="s">
        <v>74</v>
      </c>
      <c r="B21" s="103" t="s">
        <v>118</v>
      </c>
    </row>
    <row r="22" spans="1:3" ht="24" customHeight="1" x14ac:dyDescent="0.25">
      <c r="A22" s="97" t="s">
        <v>75</v>
      </c>
      <c r="B22" s="103" t="s">
        <v>119</v>
      </c>
    </row>
    <row r="23" spans="1:3" ht="24" customHeight="1" x14ac:dyDescent="0.25">
      <c r="A23" s="97" t="s">
        <v>76</v>
      </c>
      <c r="B23" s="103" t="s">
        <v>120</v>
      </c>
    </row>
    <row r="24" spans="1:3" ht="24" customHeight="1" x14ac:dyDescent="0.25">
      <c r="A24" s="97" t="s">
        <v>77</v>
      </c>
      <c r="B24" s="103" t="s">
        <v>121</v>
      </c>
    </row>
    <row r="25" spans="1:3" ht="24" customHeight="1" x14ac:dyDescent="0.25">
      <c r="A25" s="97" t="s">
        <v>78</v>
      </c>
      <c r="B25" s="103" t="s">
        <v>122</v>
      </c>
    </row>
    <row r="26" spans="1:3" ht="24" customHeight="1" x14ac:dyDescent="0.25">
      <c r="A26" s="97" t="s">
        <v>79</v>
      </c>
      <c r="B26" s="103" t="s">
        <v>123</v>
      </c>
    </row>
    <row r="27" spans="1:3" ht="24" customHeight="1" x14ac:dyDescent="0.25">
      <c r="A27" s="97" t="s">
        <v>80</v>
      </c>
      <c r="B27" s="103" t="s">
        <v>124</v>
      </c>
    </row>
    <row r="28" spans="1:3" ht="24" customHeight="1" x14ac:dyDescent="0.25">
      <c r="A28" s="97" t="s">
        <v>81</v>
      </c>
      <c r="B28" s="103" t="s">
        <v>125</v>
      </c>
    </row>
    <row r="29" spans="1:3" ht="24" customHeight="1" x14ac:dyDescent="0.25">
      <c r="A29" s="97" t="s">
        <v>82</v>
      </c>
      <c r="B29" s="103" t="s">
        <v>126</v>
      </c>
    </row>
    <row r="30" spans="1:3" ht="24" customHeight="1" x14ac:dyDescent="0.25">
      <c r="A30" s="97" t="s">
        <v>83</v>
      </c>
      <c r="B30" s="103" t="s">
        <v>127</v>
      </c>
    </row>
    <row r="31" spans="1:3" ht="24" customHeight="1" x14ac:dyDescent="0.25">
      <c r="A31" s="97" t="s">
        <v>84</v>
      </c>
      <c r="B31" s="103" t="s">
        <v>128</v>
      </c>
    </row>
    <row r="32" spans="1:3" ht="24" customHeight="1" x14ac:dyDescent="0.25">
      <c r="A32" s="97" t="s">
        <v>85</v>
      </c>
      <c r="B32" s="103" t="s">
        <v>129</v>
      </c>
    </row>
    <row r="33" spans="1:2" ht="24" customHeight="1" x14ac:dyDescent="0.25">
      <c r="A33" s="97" t="s">
        <v>86</v>
      </c>
      <c r="B33" s="103" t="s">
        <v>130</v>
      </c>
    </row>
    <row r="34" spans="1:2" ht="24" customHeight="1" x14ac:dyDescent="0.25">
      <c r="A34" s="97" t="s">
        <v>87</v>
      </c>
      <c r="B34" s="103" t="s">
        <v>131</v>
      </c>
    </row>
    <row r="35" spans="1:2" ht="24" customHeight="1" x14ac:dyDescent="0.25">
      <c r="A35" s="97" t="s">
        <v>88</v>
      </c>
      <c r="B35" s="103" t="s">
        <v>132</v>
      </c>
    </row>
    <row r="36" spans="1:2" ht="24" customHeight="1" x14ac:dyDescent="0.25">
      <c r="A36" s="97" t="s">
        <v>89</v>
      </c>
      <c r="B36" s="103" t="s">
        <v>133</v>
      </c>
    </row>
    <row r="37" spans="1:2" ht="24" customHeight="1" x14ac:dyDescent="0.25">
      <c r="A37" s="97" t="s">
        <v>90</v>
      </c>
      <c r="B37" s="103" t="s">
        <v>134</v>
      </c>
    </row>
    <row r="38" spans="1:2" ht="24" customHeight="1" x14ac:dyDescent="0.25">
      <c r="A38" s="97" t="s">
        <v>91</v>
      </c>
      <c r="B38" s="103" t="s">
        <v>135</v>
      </c>
    </row>
    <row r="39" spans="1:2" ht="24" customHeight="1" x14ac:dyDescent="0.25">
      <c r="A39" s="97" t="s">
        <v>92</v>
      </c>
      <c r="B39" s="103" t="s">
        <v>136</v>
      </c>
    </row>
    <row r="40" spans="1:2" ht="24" customHeight="1" x14ac:dyDescent="0.25">
      <c r="A40" s="97" t="s">
        <v>93</v>
      </c>
      <c r="B40" s="103" t="s">
        <v>137</v>
      </c>
    </row>
    <row r="41" spans="1:2" ht="24" customHeight="1" x14ac:dyDescent="0.25">
      <c r="A41" s="97" t="s">
        <v>94</v>
      </c>
      <c r="B41" s="103" t="s">
        <v>138</v>
      </c>
    </row>
    <row r="42" spans="1:2" ht="24" customHeight="1" x14ac:dyDescent="0.25">
      <c r="A42" s="97" t="s">
        <v>95</v>
      </c>
      <c r="B42" s="103" t="s">
        <v>139</v>
      </c>
    </row>
    <row r="43" spans="1:2" ht="24" customHeight="1" x14ac:dyDescent="0.25">
      <c r="A43" s="97" t="s">
        <v>96</v>
      </c>
      <c r="B43" s="103" t="s">
        <v>140</v>
      </c>
    </row>
    <row r="44" spans="1:2" ht="24" customHeight="1" x14ac:dyDescent="0.25">
      <c r="A44" s="97" t="s">
        <v>97</v>
      </c>
      <c r="B44" s="103" t="s">
        <v>141</v>
      </c>
    </row>
    <row r="45" spans="1:2" ht="24" customHeight="1" x14ac:dyDescent="0.25">
      <c r="A45" s="97" t="s">
        <v>98</v>
      </c>
      <c r="B45" s="103" t="s">
        <v>142</v>
      </c>
    </row>
    <row r="46" spans="1:2" ht="24" customHeight="1" x14ac:dyDescent="0.25">
      <c r="A46" s="97" t="s">
        <v>99</v>
      </c>
      <c r="B46" s="103" t="s">
        <v>143</v>
      </c>
    </row>
    <row r="47" spans="1:2" ht="24" customHeight="1" x14ac:dyDescent="0.25">
      <c r="A47" s="97" t="s">
        <v>100</v>
      </c>
      <c r="B47" s="103" t="s">
        <v>144</v>
      </c>
    </row>
    <row r="48" spans="1:2" ht="24" customHeight="1" x14ac:dyDescent="0.25">
      <c r="A48" s="97"/>
      <c r="B48" s="103" t="s">
        <v>145</v>
      </c>
    </row>
    <row r="49" spans="1:3" ht="24" customHeight="1" x14ac:dyDescent="0.25">
      <c r="A49" s="97"/>
    </row>
    <row r="50" spans="1:3" ht="24" customHeight="1" x14ac:dyDescent="0.25">
      <c r="A50" s="97"/>
    </row>
    <row r="51" spans="1:3" ht="24" customHeight="1" x14ac:dyDescent="0.25">
      <c r="A51" s="97"/>
    </row>
    <row r="52" spans="1:3" ht="24" customHeight="1" x14ac:dyDescent="0.25">
      <c r="A52" s="98"/>
    </row>
    <row r="59" spans="1:3" ht="24" customHeight="1" x14ac:dyDescent="0.25">
      <c r="C59" s="101"/>
    </row>
    <row r="61" spans="1:3" s="67" customFormat="1" ht="24" customHeight="1" x14ac:dyDescent="0.25">
      <c r="A61" s="99"/>
      <c r="B61" s="101"/>
      <c r="C61" s="103"/>
    </row>
  </sheetData>
  <mergeCells count="2">
    <mergeCell ref="A1:C1"/>
    <mergeCell ref="A2:D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6"/>
  <sheetViews>
    <sheetView zoomScaleNormal="100" workbookViewId="0">
      <pane ySplit="4" topLeftCell="A5" activePane="bottomLeft" state="frozen"/>
      <selection pane="bottomLeft" activeCell="F5" sqref="F5"/>
    </sheetView>
  </sheetViews>
  <sheetFormatPr defaultColWidth="21.5703125" defaultRowHeight="24" customHeight="1" x14ac:dyDescent="0.25"/>
  <cols>
    <col min="1" max="1" width="56" style="106" customWidth="1"/>
    <col min="2" max="2" width="16.7109375" style="14" customWidth="1"/>
    <col min="3" max="3" width="16.7109375" style="13" customWidth="1"/>
    <col min="4" max="4" width="19.85546875" style="13" customWidth="1"/>
    <col min="5" max="5" width="21.5703125" style="13"/>
    <col min="6" max="6" width="24.85546875" style="13" customWidth="1"/>
    <col min="7" max="16384" width="21.5703125" style="13"/>
  </cols>
  <sheetData>
    <row r="1" spans="1:10" s="71" customFormat="1" ht="54.75" customHeight="1" x14ac:dyDescent="0.25">
      <c r="A1" s="208"/>
      <c r="B1" s="208"/>
      <c r="C1" s="208"/>
      <c r="D1" s="208"/>
      <c r="E1" s="208"/>
      <c r="F1" s="208"/>
      <c r="G1" s="208"/>
      <c r="H1" s="69"/>
      <c r="I1" s="69"/>
      <c r="J1" s="70"/>
    </row>
    <row r="2" spans="1:10" s="68" customFormat="1" ht="24.75" customHeight="1" x14ac:dyDescent="0.25">
      <c r="A2" s="206" t="s">
        <v>258</v>
      </c>
      <c r="B2" s="206"/>
      <c r="C2" s="206"/>
      <c r="D2" s="206"/>
      <c r="E2" s="206"/>
      <c r="F2" s="206"/>
      <c r="G2" s="207"/>
    </row>
    <row r="3" spans="1:10" s="27" customFormat="1" ht="31.5" customHeight="1" x14ac:dyDescent="0.25">
      <c r="A3" s="84" t="s">
        <v>54</v>
      </c>
      <c r="B3" s="143">
        <f t="shared" ref="B3" si="0">SUM(B5:B506)</f>
        <v>324</v>
      </c>
      <c r="C3" s="144">
        <f>SUM(C5:C506)</f>
        <v>235</v>
      </c>
      <c r="D3" s="145">
        <v>0.72529999999999994</v>
      </c>
      <c r="E3" s="147">
        <v>1.77</v>
      </c>
      <c r="F3" s="147">
        <v>91.29</v>
      </c>
      <c r="G3" s="145">
        <v>0.70679999999999998</v>
      </c>
    </row>
    <row r="4" spans="1:10" s="29" customFormat="1" ht="33" customHeight="1" x14ac:dyDescent="0.25">
      <c r="A4" s="28" t="s">
        <v>261</v>
      </c>
      <c r="B4" s="62" t="s">
        <v>50</v>
      </c>
      <c r="C4" s="28" t="s">
        <v>234</v>
      </c>
      <c r="D4" s="28" t="s">
        <v>52</v>
      </c>
      <c r="E4" s="28" t="s">
        <v>235</v>
      </c>
      <c r="F4" s="28" t="s">
        <v>51</v>
      </c>
      <c r="G4" s="28" t="s">
        <v>21</v>
      </c>
    </row>
    <row r="5" spans="1:10" s="35" customFormat="1" ht="24" customHeight="1" x14ac:dyDescent="0.2">
      <c r="A5" s="107" t="s">
        <v>156</v>
      </c>
      <c r="B5" s="133">
        <v>176</v>
      </c>
      <c r="C5" s="133">
        <v>122</v>
      </c>
      <c r="D5" s="146">
        <v>0.69318181818181823</v>
      </c>
      <c r="E5" s="148">
        <v>1.9488636363636365</v>
      </c>
      <c r="F5" s="148">
        <v>115.73863636363636</v>
      </c>
      <c r="G5" s="146">
        <v>0.64772727272727271</v>
      </c>
    </row>
    <row r="6" spans="1:10" ht="24" customHeight="1" x14ac:dyDescent="0.2">
      <c r="A6" s="108" t="s">
        <v>157</v>
      </c>
      <c r="B6" s="133">
        <v>58</v>
      </c>
      <c r="C6" s="133">
        <v>47</v>
      </c>
      <c r="D6" s="146">
        <v>0.81034482758620685</v>
      </c>
      <c r="E6" s="148">
        <v>1.2931034482758621</v>
      </c>
      <c r="F6" s="148">
        <v>71.206896551724142</v>
      </c>
      <c r="G6" s="146">
        <v>0.81034482758620685</v>
      </c>
    </row>
    <row r="7" spans="1:10" ht="24" customHeight="1" x14ac:dyDescent="0.2">
      <c r="A7" s="108" t="s">
        <v>158</v>
      </c>
      <c r="B7" s="133">
        <v>3</v>
      </c>
      <c r="C7" s="133">
        <v>3</v>
      </c>
      <c r="D7" s="146">
        <v>1</v>
      </c>
      <c r="E7" s="148">
        <v>1</v>
      </c>
      <c r="F7" s="148">
        <v>0</v>
      </c>
      <c r="G7" s="146">
        <v>1</v>
      </c>
    </row>
    <row r="8" spans="1:10" ht="24" customHeight="1" x14ac:dyDescent="0.2">
      <c r="A8" s="108" t="s">
        <v>159</v>
      </c>
      <c r="B8" s="133">
        <v>3</v>
      </c>
      <c r="C8" s="133">
        <v>1</v>
      </c>
      <c r="D8" s="146">
        <v>0.33333333333333331</v>
      </c>
      <c r="E8" s="148">
        <v>2</v>
      </c>
      <c r="F8" s="148">
        <v>43.666666666666664</v>
      </c>
      <c r="G8" s="146">
        <v>0.66666666666666663</v>
      </c>
    </row>
    <row r="9" spans="1:10" ht="24" customHeight="1" x14ac:dyDescent="0.2">
      <c r="A9" s="108" t="s">
        <v>160</v>
      </c>
      <c r="B9" s="133">
        <v>2</v>
      </c>
      <c r="C9" s="133">
        <v>1</v>
      </c>
      <c r="D9" s="146">
        <v>0.5</v>
      </c>
      <c r="E9" s="148">
        <v>1</v>
      </c>
      <c r="F9" s="148">
        <v>0</v>
      </c>
      <c r="G9" s="146">
        <v>1</v>
      </c>
    </row>
    <row r="10" spans="1:10" ht="24" customHeight="1" x14ac:dyDescent="0.2">
      <c r="A10" s="108" t="s">
        <v>161</v>
      </c>
      <c r="B10" s="133">
        <v>2</v>
      </c>
      <c r="C10" s="133">
        <v>0</v>
      </c>
      <c r="D10" s="146">
        <v>0</v>
      </c>
      <c r="E10" s="148">
        <v>1.5</v>
      </c>
      <c r="F10" s="148">
        <v>28.5</v>
      </c>
      <c r="G10" s="146">
        <v>0.5</v>
      </c>
    </row>
    <row r="11" spans="1:10" ht="24" customHeight="1" x14ac:dyDescent="0.2">
      <c r="A11" s="108" t="s">
        <v>162</v>
      </c>
      <c r="B11" s="133">
        <v>2</v>
      </c>
      <c r="C11" s="133">
        <v>1</v>
      </c>
      <c r="D11" s="146">
        <v>0.5</v>
      </c>
      <c r="E11" s="148">
        <v>2.5</v>
      </c>
      <c r="F11" s="148">
        <v>301.5</v>
      </c>
      <c r="G11" s="146">
        <v>0</v>
      </c>
    </row>
    <row r="12" spans="1:10" ht="24" customHeight="1" x14ac:dyDescent="0.2">
      <c r="A12" s="108" t="s">
        <v>163</v>
      </c>
      <c r="B12" s="133">
        <v>2</v>
      </c>
      <c r="C12" s="133">
        <v>1</v>
      </c>
      <c r="D12" s="146">
        <v>0.5</v>
      </c>
      <c r="E12" s="148">
        <v>1.5</v>
      </c>
      <c r="F12" s="148">
        <v>480</v>
      </c>
      <c r="G12" s="146">
        <v>0.5</v>
      </c>
    </row>
    <row r="13" spans="1:10" ht="24" customHeight="1" x14ac:dyDescent="0.2">
      <c r="A13" s="108" t="s">
        <v>164</v>
      </c>
      <c r="B13" s="133">
        <v>2</v>
      </c>
      <c r="C13" s="133">
        <v>2</v>
      </c>
      <c r="D13" s="146">
        <v>1</v>
      </c>
      <c r="E13" s="148">
        <v>1</v>
      </c>
      <c r="F13" s="148">
        <v>0</v>
      </c>
      <c r="G13" s="146">
        <v>1</v>
      </c>
    </row>
    <row r="14" spans="1:10" ht="24" customHeight="1" x14ac:dyDescent="0.2">
      <c r="A14" s="108" t="s">
        <v>165</v>
      </c>
      <c r="B14" s="133">
        <v>2</v>
      </c>
      <c r="C14" s="133">
        <v>1</v>
      </c>
      <c r="D14" s="146">
        <v>0.5</v>
      </c>
      <c r="E14" s="148">
        <v>1</v>
      </c>
      <c r="F14" s="148">
        <v>0</v>
      </c>
      <c r="G14" s="146">
        <v>1</v>
      </c>
    </row>
    <row r="15" spans="1:10" ht="24" customHeight="1" x14ac:dyDescent="0.2">
      <c r="A15" s="108" t="s">
        <v>166</v>
      </c>
      <c r="B15" s="133">
        <v>2</v>
      </c>
      <c r="C15" s="133">
        <v>1</v>
      </c>
      <c r="D15" s="146">
        <v>0.5</v>
      </c>
      <c r="E15" s="148">
        <v>2.5</v>
      </c>
      <c r="F15" s="148">
        <v>365</v>
      </c>
      <c r="G15" s="146">
        <v>0.5</v>
      </c>
    </row>
    <row r="16" spans="1:10" ht="24" customHeight="1" x14ac:dyDescent="0.2">
      <c r="A16" s="108" t="s">
        <v>167</v>
      </c>
      <c r="B16" s="133">
        <v>2</v>
      </c>
      <c r="C16" s="133">
        <v>1</v>
      </c>
      <c r="D16" s="146">
        <v>0.5</v>
      </c>
      <c r="E16" s="148">
        <v>1</v>
      </c>
      <c r="F16" s="148">
        <v>0</v>
      </c>
      <c r="G16" s="146">
        <v>1</v>
      </c>
    </row>
    <row r="17" spans="1:7" ht="24" customHeight="1" x14ac:dyDescent="0.2">
      <c r="A17" s="108" t="s">
        <v>168</v>
      </c>
      <c r="B17" s="133">
        <v>2</v>
      </c>
      <c r="C17" s="133">
        <v>1</v>
      </c>
      <c r="D17" s="146">
        <v>0.5</v>
      </c>
      <c r="E17" s="148">
        <v>1</v>
      </c>
      <c r="F17" s="148">
        <v>0</v>
      </c>
      <c r="G17" s="146">
        <v>1</v>
      </c>
    </row>
    <row r="18" spans="1:7" ht="24" customHeight="1" x14ac:dyDescent="0.2">
      <c r="A18" s="108" t="s">
        <v>169</v>
      </c>
      <c r="B18" s="133">
        <v>2</v>
      </c>
      <c r="C18" s="133">
        <v>2</v>
      </c>
      <c r="D18" s="146">
        <v>1</v>
      </c>
      <c r="E18" s="148">
        <v>1</v>
      </c>
      <c r="F18" s="148">
        <v>0</v>
      </c>
      <c r="G18" s="146">
        <v>1</v>
      </c>
    </row>
    <row r="19" spans="1:7" ht="24" customHeight="1" x14ac:dyDescent="0.2">
      <c r="A19" s="108" t="s">
        <v>170</v>
      </c>
      <c r="B19" s="133">
        <v>1</v>
      </c>
      <c r="C19" s="133">
        <v>1</v>
      </c>
      <c r="D19" s="146">
        <v>1</v>
      </c>
      <c r="E19" s="148">
        <v>1</v>
      </c>
      <c r="F19" s="148">
        <v>0</v>
      </c>
      <c r="G19" s="146">
        <v>1</v>
      </c>
    </row>
    <row r="20" spans="1:7" ht="24" customHeight="1" x14ac:dyDescent="0.2">
      <c r="A20" s="108" t="s">
        <v>171</v>
      </c>
      <c r="B20" s="133">
        <v>1</v>
      </c>
      <c r="C20" s="133">
        <v>1</v>
      </c>
      <c r="D20" s="146">
        <v>1</v>
      </c>
      <c r="E20" s="148">
        <v>1</v>
      </c>
      <c r="F20" s="148">
        <v>0</v>
      </c>
      <c r="G20" s="146">
        <v>1</v>
      </c>
    </row>
    <row r="21" spans="1:7" ht="24" customHeight="1" x14ac:dyDescent="0.2">
      <c r="A21" s="108" t="s">
        <v>172</v>
      </c>
      <c r="B21" s="133">
        <v>1</v>
      </c>
      <c r="C21" s="133">
        <v>1</v>
      </c>
      <c r="D21" s="146">
        <v>1</v>
      </c>
      <c r="E21" s="148">
        <v>1</v>
      </c>
      <c r="F21" s="148">
        <v>0</v>
      </c>
      <c r="G21" s="146">
        <v>1</v>
      </c>
    </row>
    <row r="22" spans="1:7" ht="24" customHeight="1" x14ac:dyDescent="0.2">
      <c r="A22" s="108" t="s">
        <v>173</v>
      </c>
      <c r="B22" s="133">
        <v>1</v>
      </c>
      <c r="C22" s="133">
        <v>1</v>
      </c>
      <c r="D22" s="146">
        <v>1</v>
      </c>
      <c r="E22" s="148">
        <v>2</v>
      </c>
      <c r="F22" s="148">
        <v>12</v>
      </c>
      <c r="G22" s="146">
        <v>0</v>
      </c>
    </row>
    <row r="23" spans="1:7" ht="24" customHeight="1" x14ac:dyDescent="0.2">
      <c r="A23" s="108" t="s">
        <v>174</v>
      </c>
      <c r="B23" s="133">
        <v>1</v>
      </c>
      <c r="C23" s="133">
        <v>0</v>
      </c>
      <c r="D23" s="146">
        <v>0</v>
      </c>
      <c r="E23" s="148">
        <v>2</v>
      </c>
      <c r="F23" s="148">
        <v>269</v>
      </c>
      <c r="G23" s="146">
        <v>0</v>
      </c>
    </row>
    <row r="24" spans="1:7" ht="24" customHeight="1" x14ac:dyDescent="0.2">
      <c r="A24" s="108" t="s">
        <v>175</v>
      </c>
      <c r="B24" s="133">
        <v>1</v>
      </c>
      <c r="C24" s="133">
        <v>0</v>
      </c>
      <c r="D24" s="146">
        <v>0</v>
      </c>
      <c r="E24" s="148">
        <v>1</v>
      </c>
      <c r="F24" s="148">
        <v>0</v>
      </c>
      <c r="G24" s="146">
        <v>1</v>
      </c>
    </row>
    <row r="25" spans="1:7" ht="24" customHeight="1" x14ac:dyDescent="0.2">
      <c r="A25" s="108" t="s">
        <v>176</v>
      </c>
      <c r="B25" s="133">
        <v>1</v>
      </c>
      <c r="C25" s="133">
        <v>0</v>
      </c>
      <c r="D25" s="146">
        <v>0</v>
      </c>
      <c r="E25" s="148">
        <v>1</v>
      </c>
      <c r="F25" s="148">
        <v>0</v>
      </c>
      <c r="G25" s="146">
        <v>1</v>
      </c>
    </row>
    <row r="26" spans="1:7" ht="24" customHeight="1" x14ac:dyDescent="0.2">
      <c r="A26" s="108" t="s">
        <v>177</v>
      </c>
      <c r="B26" s="133">
        <v>1</v>
      </c>
      <c r="C26" s="133">
        <v>1</v>
      </c>
      <c r="D26" s="146">
        <v>1</v>
      </c>
      <c r="E26" s="148">
        <v>1</v>
      </c>
      <c r="F26" s="148">
        <v>0</v>
      </c>
      <c r="G26" s="146">
        <v>1</v>
      </c>
    </row>
    <row r="27" spans="1:7" ht="24" customHeight="1" x14ac:dyDescent="0.2">
      <c r="A27" s="108" t="s">
        <v>178</v>
      </c>
      <c r="B27" s="133">
        <v>1</v>
      </c>
      <c r="C27" s="133">
        <v>1</v>
      </c>
      <c r="D27" s="146">
        <v>1</v>
      </c>
      <c r="E27" s="148">
        <v>1</v>
      </c>
      <c r="F27" s="148">
        <v>0</v>
      </c>
      <c r="G27" s="146">
        <v>1</v>
      </c>
    </row>
    <row r="28" spans="1:7" ht="24" customHeight="1" x14ac:dyDescent="0.2">
      <c r="A28" s="108" t="s">
        <v>179</v>
      </c>
      <c r="B28" s="133">
        <v>1</v>
      </c>
      <c r="C28" s="133">
        <v>1</v>
      </c>
      <c r="D28" s="146">
        <v>1</v>
      </c>
      <c r="E28" s="148">
        <v>1</v>
      </c>
      <c r="F28" s="148">
        <v>0</v>
      </c>
      <c r="G28" s="146">
        <v>1</v>
      </c>
    </row>
    <row r="29" spans="1:7" ht="24" customHeight="1" x14ac:dyDescent="0.2">
      <c r="A29" s="108" t="s">
        <v>180</v>
      </c>
      <c r="B29" s="133">
        <v>1</v>
      </c>
      <c r="C29" s="133">
        <v>1</v>
      </c>
      <c r="D29" s="146">
        <v>1</v>
      </c>
      <c r="E29" s="148">
        <v>1</v>
      </c>
      <c r="F29" s="148">
        <v>0</v>
      </c>
      <c r="G29" s="146">
        <v>1</v>
      </c>
    </row>
    <row r="30" spans="1:7" ht="24" customHeight="1" x14ac:dyDescent="0.2">
      <c r="A30" s="108" t="s">
        <v>181</v>
      </c>
      <c r="B30" s="133">
        <v>1</v>
      </c>
      <c r="C30" s="133">
        <v>1</v>
      </c>
      <c r="D30" s="146">
        <v>1</v>
      </c>
      <c r="E30" s="148">
        <v>1</v>
      </c>
      <c r="F30" s="148">
        <v>0</v>
      </c>
      <c r="G30" s="146">
        <v>1</v>
      </c>
    </row>
    <row r="31" spans="1:7" ht="24" customHeight="1" x14ac:dyDescent="0.2">
      <c r="A31" s="108" t="s">
        <v>182</v>
      </c>
      <c r="B31" s="133">
        <v>1</v>
      </c>
      <c r="C31" s="133">
        <v>1</v>
      </c>
      <c r="D31" s="146">
        <v>1</v>
      </c>
      <c r="E31" s="148">
        <v>1</v>
      </c>
      <c r="F31" s="148">
        <v>0</v>
      </c>
      <c r="G31" s="146">
        <v>1</v>
      </c>
    </row>
    <row r="32" spans="1:7" ht="24" customHeight="1" x14ac:dyDescent="0.2">
      <c r="A32" s="108" t="s">
        <v>183</v>
      </c>
      <c r="B32" s="133">
        <v>1</v>
      </c>
      <c r="C32" s="133">
        <v>1</v>
      </c>
      <c r="D32" s="146">
        <v>1</v>
      </c>
      <c r="E32" s="148">
        <v>1</v>
      </c>
      <c r="F32" s="148">
        <v>0</v>
      </c>
      <c r="G32" s="146">
        <v>1</v>
      </c>
    </row>
    <row r="33" spans="1:7" ht="24" customHeight="1" x14ac:dyDescent="0.2">
      <c r="A33" s="108" t="s">
        <v>184</v>
      </c>
      <c r="B33" s="133">
        <v>1</v>
      </c>
      <c r="C33" s="133">
        <v>1</v>
      </c>
      <c r="D33" s="146">
        <v>1</v>
      </c>
      <c r="E33" s="148">
        <v>2</v>
      </c>
      <c r="F33" s="148">
        <v>70</v>
      </c>
      <c r="G33" s="146">
        <v>0</v>
      </c>
    </row>
    <row r="34" spans="1:7" ht="24" customHeight="1" x14ac:dyDescent="0.2">
      <c r="A34" s="108" t="s">
        <v>185</v>
      </c>
      <c r="B34" s="133">
        <v>1</v>
      </c>
      <c r="C34" s="133">
        <v>1</v>
      </c>
      <c r="D34" s="146">
        <v>1</v>
      </c>
      <c r="E34" s="148">
        <v>1</v>
      </c>
      <c r="F34" s="148">
        <v>0</v>
      </c>
      <c r="G34" s="146">
        <v>1</v>
      </c>
    </row>
    <row r="35" spans="1:7" ht="24" customHeight="1" x14ac:dyDescent="0.2">
      <c r="A35" s="108" t="s">
        <v>186</v>
      </c>
      <c r="B35" s="133">
        <v>1</v>
      </c>
      <c r="C35" s="133">
        <v>1</v>
      </c>
      <c r="D35" s="146">
        <v>1</v>
      </c>
      <c r="E35" s="148">
        <v>3</v>
      </c>
      <c r="F35" s="148">
        <v>289</v>
      </c>
      <c r="G35" s="146">
        <v>0</v>
      </c>
    </row>
    <row r="36" spans="1:7" ht="24" customHeight="1" x14ac:dyDescent="0.2">
      <c r="A36" s="108" t="s">
        <v>187</v>
      </c>
      <c r="B36" s="133">
        <v>1</v>
      </c>
      <c r="C36" s="133">
        <v>1</v>
      </c>
      <c r="D36" s="146">
        <v>1</v>
      </c>
      <c r="E36" s="148">
        <v>1</v>
      </c>
      <c r="F36" s="148">
        <v>0</v>
      </c>
      <c r="G36" s="146">
        <v>1</v>
      </c>
    </row>
    <row r="37" spans="1:7" ht="24" customHeight="1" x14ac:dyDescent="0.2">
      <c r="A37" s="108" t="s">
        <v>188</v>
      </c>
      <c r="B37" s="133">
        <v>1</v>
      </c>
      <c r="C37" s="133">
        <v>1</v>
      </c>
      <c r="D37" s="146">
        <v>1</v>
      </c>
      <c r="E37" s="148">
        <v>1</v>
      </c>
      <c r="F37" s="148">
        <v>0</v>
      </c>
      <c r="G37" s="146">
        <v>1</v>
      </c>
    </row>
    <row r="38" spans="1:7" ht="24" customHeight="1" x14ac:dyDescent="0.2">
      <c r="A38" s="108" t="s">
        <v>189</v>
      </c>
      <c r="B38" s="133">
        <v>1</v>
      </c>
      <c r="C38" s="133">
        <v>1</v>
      </c>
      <c r="D38" s="146">
        <v>1</v>
      </c>
      <c r="E38" s="148">
        <v>1</v>
      </c>
      <c r="F38" s="148">
        <v>0</v>
      </c>
      <c r="G38" s="146">
        <v>1</v>
      </c>
    </row>
    <row r="39" spans="1:7" ht="24" customHeight="1" x14ac:dyDescent="0.2">
      <c r="A39" s="108" t="s">
        <v>190</v>
      </c>
      <c r="B39" s="133">
        <v>1</v>
      </c>
      <c r="C39" s="133">
        <v>0</v>
      </c>
      <c r="D39" s="146">
        <v>0</v>
      </c>
      <c r="E39" s="148">
        <v>1</v>
      </c>
      <c r="F39" s="148">
        <v>0</v>
      </c>
      <c r="G39" s="146">
        <v>1</v>
      </c>
    </row>
    <row r="40" spans="1:7" ht="24" customHeight="1" x14ac:dyDescent="0.2">
      <c r="A40" s="108" t="s">
        <v>191</v>
      </c>
      <c r="B40" s="133">
        <v>1</v>
      </c>
      <c r="C40" s="133">
        <v>1</v>
      </c>
      <c r="D40" s="146">
        <v>1</v>
      </c>
      <c r="E40" s="148">
        <v>1</v>
      </c>
      <c r="F40" s="148">
        <v>0</v>
      </c>
      <c r="G40" s="146">
        <v>1</v>
      </c>
    </row>
    <row r="41" spans="1:7" ht="24" customHeight="1" x14ac:dyDescent="0.2">
      <c r="A41" s="108" t="s">
        <v>192</v>
      </c>
      <c r="B41" s="133">
        <v>1</v>
      </c>
      <c r="C41" s="133">
        <v>0</v>
      </c>
      <c r="D41" s="146">
        <v>0</v>
      </c>
      <c r="E41" s="148">
        <v>1</v>
      </c>
      <c r="F41" s="148">
        <v>0</v>
      </c>
      <c r="G41" s="146">
        <v>1</v>
      </c>
    </row>
    <row r="42" spans="1:7" ht="24" customHeight="1" x14ac:dyDescent="0.2">
      <c r="A42" s="108" t="s">
        <v>193</v>
      </c>
      <c r="B42" s="133">
        <v>1</v>
      </c>
      <c r="C42" s="133">
        <v>0</v>
      </c>
      <c r="D42" s="146">
        <v>0</v>
      </c>
      <c r="E42" s="148">
        <v>1</v>
      </c>
      <c r="F42" s="148">
        <v>0</v>
      </c>
      <c r="G42" s="146">
        <v>1</v>
      </c>
    </row>
    <row r="43" spans="1:7" ht="24" customHeight="1" x14ac:dyDescent="0.2">
      <c r="A43" s="108" t="s">
        <v>194</v>
      </c>
      <c r="B43" s="133">
        <v>1</v>
      </c>
      <c r="C43" s="133">
        <v>1</v>
      </c>
      <c r="D43" s="146">
        <v>1</v>
      </c>
      <c r="E43" s="148">
        <v>1</v>
      </c>
      <c r="F43" s="148">
        <v>0</v>
      </c>
      <c r="G43" s="146">
        <v>1</v>
      </c>
    </row>
    <row r="44" spans="1:7" ht="24" customHeight="1" x14ac:dyDescent="0.2">
      <c r="A44" s="108" t="s">
        <v>195</v>
      </c>
      <c r="B44" s="133">
        <v>1</v>
      </c>
      <c r="C44" s="133">
        <v>1</v>
      </c>
      <c r="D44" s="146">
        <v>1</v>
      </c>
      <c r="E44" s="148">
        <v>1</v>
      </c>
      <c r="F44" s="148">
        <v>0</v>
      </c>
      <c r="G44" s="146">
        <v>1</v>
      </c>
    </row>
    <row r="45" spans="1:7" ht="24" customHeight="1" x14ac:dyDescent="0.2">
      <c r="A45" s="108" t="s">
        <v>196</v>
      </c>
      <c r="B45" s="133">
        <v>1</v>
      </c>
      <c r="C45" s="133">
        <v>1</v>
      </c>
      <c r="D45" s="146">
        <v>1</v>
      </c>
      <c r="E45" s="148">
        <v>2</v>
      </c>
      <c r="F45" s="148">
        <v>94</v>
      </c>
      <c r="G45" s="146">
        <v>0</v>
      </c>
    </row>
    <row r="46" spans="1:7" ht="24" customHeight="1" x14ac:dyDescent="0.2">
      <c r="A46" s="108" t="s">
        <v>197</v>
      </c>
      <c r="B46" s="133">
        <v>1</v>
      </c>
      <c r="C46" s="133">
        <v>1</v>
      </c>
      <c r="D46" s="146">
        <v>1</v>
      </c>
      <c r="E46" s="148">
        <v>2</v>
      </c>
      <c r="F46" s="148">
        <v>365</v>
      </c>
      <c r="G46" s="146">
        <v>0</v>
      </c>
    </row>
    <row r="47" spans="1:7" ht="24" customHeight="1" x14ac:dyDescent="0.2">
      <c r="A47" s="108" t="s">
        <v>198</v>
      </c>
      <c r="B47" s="133">
        <v>1</v>
      </c>
      <c r="C47" s="133">
        <v>1</v>
      </c>
      <c r="D47" s="146">
        <v>1</v>
      </c>
      <c r="E47" s="148">
        <v>4</v>
      </c>
      <c r="F47" s="148">
        <v>48</v>
      </c>
      <c r="G47" s="146">
        <v>0</v>
      </c>
    </row>
    <row r="48" spans="1:7" ht="24" customHeight="1" x14ac:dyDescent="0.2">
      <c r="A48" s="108" t="s">
        <v>199</v>
      </c>
      <c r="B48" s="133">
        <v>1</v>
      </c>
      <c r="C48" s="133">
        <v>0</v>
      </c>
      <c r="D48" s="146">
        <v>0</v>
      </c>
      <c r="E48" s="148">
        <v>1</v>
      </c>
      <c r="F48" s="148">
        <v>0</v>
      </c>
      <c r="G48" s="146">
        <v>1</v>
      </c>
    </row>
    <row r="49" spans="1:7" ht="24" customHeight="1" x14ac:dyDescent="0.2">
      <c r="A49" s="108" t="s">
        <v>200</v>
      </c>
      <c r="B49" s="133">
        <v>1</v>
      </c>
      <c r="C49" s="133">
        <v>1</v>
      </c>
      <c r="D49" s="146">
        <v>1</v>
      </c>
      <c r="E49" s="148">
        <v>1</v>
      </c>
      <c r="F49" s="148">
        <v>0</v>
      </c>
      <c r="G49" s="146">
        <v>1</v>
      </c>
    </row>
    <row r="50" spans="1:7" ht="24" customHeight="1" x14ac:dyDescent="0.2">
      <c r="A50" s="108" t="s">
        <v>201</v>
      </c>
      <c r="B50" s="133">
        <v>1</v>
      </c>
      <c r="C50" s="133">
        <v>1</v>
      </c>
      <c r="D50" s="146">
        <v>1</v>
      </c>
      <c r="E50" s="148">
        <v>1</v>
      </c>
      <c r="F50" s="148">
        <v>0</v>
      </c>
      <c r="G50" s="146">
        <v>1</v>
      </c>
    </row>
    <row r="51" spans="1:7" ht="24" customHeight="1" x14ac:dyDescent="0.2">
      <c r="A51" s="108" t="s">
        <v>202</v>
      </c>
      <c r="B51" s="133">
        <v>1</v>
      </c>
      <c r="C51" s="133">
        <v>1</v>
      </c>
      <c r="D51" s="146">
        <v>1</v>
      </c>
      <c r="E51" s="148">
        <v>4</v>
      </c>
      <c r="F51" s="148">
        <v>0</v>
      </c>
      <c r="G51" s="146">
        <v>1</v>
      </c>
    </row>
    <row r="52" spans="1:7" ht="24" customHeight="1" x14ac:dyDescent="0.2">
      <c r="A52" s="108" t="s">
        <v>203</v>
      </c>
      <c r="B52" s="133">
        <v>1</v>
      </c>
      <c r="C52" s="133">
        <v>1</v>
      </c>
      <c r="D52" s="146">
        <v>1</v>
      </c>
      <c r="E52" s="148">
        <v>2</v>
      </c>
      <c r="F52" s="148">
        <v>0</v>
      </c>
      <c r="G52" s="146">
        <v>1</v>
      </c>
    </row>
    <row r="53" spans="1:7" ht="24" customHeight="1" x14ac:dyDescent="0.2">
      <c r="A53" s="108" t="s">
        <v>204</v>
      </c>
      <c r="B53" s="133">
        <v>1</v>
      </c>
      <c r="C53" s="133">
        <v>1</v>
      </c>
      <c r="D53" s="146">
        <v>1</v>
      </c>
      <c r="E53" s="148">
        <v>1</v>
      </c>
      <c r="F53" s="148">
        <v>0</v>
      </c>
      <c r="G53" s="146">
        <v>1</v>
      </c>
    </row>
    <row r="54" spans="1:7" ht="24" customHeight="1" x14ac:dyDescent="0.2">
      <c r="A54" s="108" t="s">
        <v>205</v>
      </c>
      <c r="B54" s="133">
        <v>1</v>
      </c>
      <c r="C54" s="133">
        <v>1</v>
      </c>
      <c r="D54" s="146">
        <v>1</v>
      </c>
      <c r="E54" s="148">
        <v>1</v>
      </c>
      <c r="F54" s="148">
        <v>0</v>
      </c>
      <c r="G54" s="146">
        <v>1</v>
      </c>
    </row>
    <row r="55" spans="1:7" ht="24" customHeight="1" x14ac:dyDescent="0.2">
      <c r="A55" s="108" t="s">
        <v>206</v>
      </c>
      <c r="B55" s="133">
        <v>1</v>
      </c>
      <c r="C55" s="133">
        <v>1</v>
      </c>
      <c r="D55" s="146">
        <v>1</v>
      </c>
      <c r="E55" s="148">
        <v>1</v>
      </c>
      <c r="F55" s="148">
        <v>0</v>
      </c>
      <c r="G55" s="146">
        <v>1</v>
      </c>
    </row>
    <row r="56" spans="1:7" ht="24" customHeight="1" x14ac:dyDescent="0.2">
      <c r="A56" s="108" t="s">
        <v>207</v>
      </c>
      <c r="B56" s="133">
        <v>1</v>
      </c>
      <c r="C56" s="133">
        <v>1</v>
      </c>
      <c r="D56" s="146">
        <v>1</v>
      </c>
      <c r="E56" s="148">
        <v>1</v>
      </c>
      <c r="F56" s="148">
        <v>0</v>
      </c>
      <c r="G56" s="146">
        <v>1</v>
      </c>
    </row>
    <row r="57" spans="1:7" ht="24" customHeight="1" x14ac:dyDescent="0.2">
      <c r="A57" s="108" t="s">
        <v>208</v>
      </c>
      <c r="B57" s="133">
        <v>1</v>
      </c>
      <c r="C57" s="133">
        <v>0</v>
      </c>
      <c r="D57" s="146">
        <v>0</v>
      </c>
      <c r="E57" s="148">
        <v>1</v>
      </c>
      <c r="F57" s="148">
        <v>0</v>
      </c>
      <c r="G57" s="146">
        <v>1</v>
      </c>
    </row>
    <row r="58" spans="1:7" ht="24" customHeight="1" x14ac:dyDescent="0.2">
      <c r="A58" s="108" t="s">
        <v>209</v>
      </c>
      <c r="B58" s="133">
        <v>1</v>
      </c>
      <c r="C58" s="133">
        <v>1</v>
      </c>
      <c r="D58" s="146">
        <v>1</v>
      </c>
      <c r="E58" s="148">
        <v>2</v>
      </c>
      <c r="F58" s="148">
        <v>144</v>
      </c>
      <c r="G58" s="146">
        <v>0</v>
      </c>
    </row>
    <row r="59" spans="1:7" ht="24" customHeight="1" x14ac:dyDescent="0.2">
      <c r="A59" s="108" t="s">
        <v>210</v>
      </c>
      <c r="B59" s="133">
        <v>1</v>
      </c>
      <c r="C59" s="133">
        <v>1</v>
      </c>
      <c r="D59" s="146">
        <v>1</v>
      </c>
      <c r="E59" s="148">
        <v>5</v>
      </c>
      <c r="F59" s="148">
        <v>203</v>
      </c>
      <c r="G59" s="146">
        <v>0</v>
      </c>
    </row>
    <row r="60" spans="1:7" ht="24" customHeight="1" x14ac:dyDescent="0.2">
      <c r="A60" s="108" t="s">
        <v>211</v>
      </c>
      <c r="B60" s="133">
        <v>1</v>
      </c>
      <c r="C60" s="133">
        <v>1</v>
      </c>
      <c r="D60" s="146">
        <v>1</v>
      </c>
      <c r="E60" s="148">
        <v>1</v>
      </c>
      <c r="F60" s="148">
        <v>0</v>
      </c>
      <c r="G60" s="146">
        <v>1</v>
      </c>
    </row>
    <row r="61" spans="1:7" ht="24" customHeight="1" x14ac:dyDescent="0.2">
      <c r="A61" s="108" t="s">
        <v>212</v>
      </c>
      <c r="B61" s="133">
        <v>1</v>
      </c>
      <c r="C61" s="133">
        <v>0</v>
      </c>
      <c r="D61" s="146">
        <v>0</v>
      </c>
      <c r="E61" s="148">
        <v>2</v>
      </c>
      <c r="F61" s="148">
        <v>38</v>
      </c>
      <c r="G61" s="146">
        <v>0</v>
      </c>
    </row>
    <row r="62" spans="1:7" ht="24" customHeight="1" x14ac:dyDescent="0.2">
      <c r="A62" s="108" t="s">
        <v>213</v>
      </c>
      <c r="B62" s="133">
        <v>1</v>
      </c>
      <c r="C62" s="133">
        <v>1</v>
      </c>
      <c r="D62" s="146">
        <v>1</v>
      </c>
      <c r="E62" s="148">
        <v>1</v>
      </c>
      <c r="F62" s="148">
        <v>0</v>
      </c>
      <c r="G62" s="146">
        <v>1</v>
      </c>
    </row>
    <row r="63" spans="1:7" ht="24" customHeight="1" x14ac:dyDescent="0.2">
      <c r="A63" s="108" t="s">
        <v>214</v>
      </c>
      <c r="B63" s="133">
        <v>1</v>
      </c>
      <c r="C63" s="133">
        <v>1</v>
      </c>
      <c r="D63" s="146">
        <v>1</v>
      </c>
      <c r="E63" s="148">
        <v>1</v>
      </c>
      <c r="F63" s="148">
        <v>0</v>
      </c>
      <c r="G63" s="146">
        <v>1</v>
      </c>
    </row>
    <row r="64" spans="1:7" ht="24" customHeight="1" x14ac:dyDescent="0.2">
      <c r="A64" s="108" t="s">
        <v>215</v>
      </c>
      <c r="B64" s="133">
        <v>1</v>
      </c>
      <c r="C64" s="133">
        <v>1</v>
      </c>
      <c r="D64" s="146">
        <v>1</v>
      </c>
      <c r="E64" s="148">
        <v>1</v>
      </c>
      <c r="F64" s="148">
        <v>0</v>
      </c>
      <c r="G64" s="146">
        <v>1</v>
      </c>
    </row>
    <row r="65" spans="1:7" ht="24" customHeight="1" x14ac:dyDescent="0.2">
      <c r="A65" s="108" t="s">
        <v>216</v>
      </c>
      <c r="B65" s="133">
        <v>1</v>
      </c>
      <c r="C65" s="133">
        <v>0</v>
      </c>
      <c r="D65" s="146">
        <v>0</v>
      </c>
      <c r="E65" s="148">
        <v>1</v>
      </c>
      <c r="F65" s="148">
        <v>0</v>
      </c>
      <c r="G65" s="146">
        <v>1</v>
      </c>
    </row>
    <row r="66" spans="1:7" ht="24" customHeight="1" x14ac:dyDescent="0.2">
      <c r="A66" s="108" t="s">
        <v>217</v>
      </c>
      <c r="B66" s="133">
        <v>1</v>
      </c>
      <c r="C66" s="133">
        <v>1</v>
      </c>
      <c r="D66" s="146">
        <v>1</v>
      </c>
      <c r="E66" s="148">
        <v>6</v>
      </c>
      <c r="F66" s="148">
        <v>381</v>
      </c>
      <c r="G66" s="146">
        <v>0</v>
      </c>
    </row>
    <row r="67" spans="1:7" ht="24" customHeight="1" x14ac:dyDescent="0.2">
      <c r="A67" s="108" t="s">
        <v>218</v>
      </c>
      <c r="B67" s="133">
        <v>1</v>
      </c>
      <c r="C67" s="133">
        <v>1</v>
      </c>
      <c r="D67" s="146">
        <v>1</v>
      </c>
      <c r="E67" s="148">
        <v>2</v>
      </c>
      <c r="F67" s="148">
        <v>25</v>
      </c>
      <c r="G67" s="146">
        <v>0</v>
      </c>
    </row>
    <row r="68" spans="1:7" ht="24" customHeight="1" x14ac:dyDescent="0.2">
      <c r="A68" s="108" t="s">
        <v>219</v>
      </c>
      <c r="B68" s="133">
        <v>1</v>
      </c>
      <c r="C68" s="133">
        <v>1</v>
      </c>
      <c r="D68" s="146">
        <v>1</v>
      </c>
      <c r="E68" s="148">
        <v>9</v>
      </c>
      <c r="F68" s="148">
        <v>265</v>
      </c>
      <c r="G68" s="146">
        <v>0</v>
      </c>
    </row>
    <row r="69" spans="1:7" ht="24" customHeight="1" x14ac:dyDescent="0.2">
      <c r="A69" s="108" t="s">
        <v>220</v>
      </c>
      <c r="B69" s="133">
        <v>1</v>
      </c>
      <c r="C69" s="133">
        <v>1</v>
      </c>
      <c r="D69" s="146">
        <v>1</v>
      </c>
      <c r="E69" s="148">
        <v>1</v>
      </c>
      <c r="F69" s="148">
        <v>0</v>
      </c>
      <c r="G69" s="146">
        <v>1</v>
      </c>
    </row>
    <row r="70" spans="1:7" ht="24" customHeight="1" x14ac:dyDescent="0.2">
      <c r="A70" s="108" t="s">
        <v>221</v>
      </c>
      <c r="B70" s="133">
        <v>1</v>
      </c>
      <c r="C70" s="133">
        <v>1</v>
      </c>
      <c r="D70" s="146">
        <v>1</v>
      </c>
      <c r="E70" s="148">
        <v>1</v>
      </c>
      <c r="F70" s="148">
        <v>0</v>
      </c>
      <c r="G70" s="146">
        <v>1</v>
      </c>
    </row>
    <row r="71" spans="1:7" ht="24" customHeight="1" x14ac:dyDescent="0.2">
      <c r="A71" s="108" t="s">
        <v>222</v>
      </c>
      <c r="B71" s="133">
        <v>1</v>
      </c>
      <c r="C71" s="133">
        <v>1</v>
      </c>
      <c r="D71" s="146">
        <v>1</v>
      </c>
      <c r="E71" s="148">
        <v>1</v>
      </c>
      <c r="F71" s="148">
        <v>0</v>
      </c>
      <c r="G71" s="146">
        <v>1</v>
      </c>
    </row>
    <row r="72" spans="1:7" ht="24" customHeight="1" x14ac:dyDescent="0.2">
      <c r="A72" s="108" t="s">
        <v>223</v>
      </c>
      <c r="B72" s="133">
        <v>1</v>
      </c>
      <c r="C72" s="133">
        <v>1</v>
      </c>
      <c r="D72" s="146">
        <v>1</v>
      </c>
      <c r="E72" s="148">
        <v>7</v>
      </c>
      <c r="F72" s="148">
        <v>160</v>
      </c>
      <c r="G72" s="146">
        <v>0</v>
      </c>
    </row>
    <row r="73" spans="1:7" ht="24" customHeight="1" x14ac:dyDescent="0.2">
      <c r="A73" s="108" t="s">
        <v>224</v>
      </c>
      <c r="B73" s="133">
        <v>1</v>
      </c>
      <c r="C73" s="133">
        <v>1</v>
      </c>
      <c r="D73" s="146">
        <v>1</v>
      </c>
      <c r="E73" s="148">
        <v>1</v>
      </c>
      <c r="F73" s="148">
        <v>0</v>
      </c>
      <c r="G73" s="146">
        <v>1</v>
      </c>
    </row>
    <row r="74" spans="1:7" ht="24" customHeight="1" x14ac:dyDescent="0.2">
      <c r="A74" s="108" t="s">
        <v>225</v>
      </c>
      <c r="B74" s="133">
        <v>1</v>
      </c>
      <c r="C74" s="133">
        <v>1</v>
      </c>
      <c r="D74" s="146">
        <v>1</v>
      </c>
      <c r="E74" s="148">
        <v>1</v>
      </c>
      <c r="F74" s="148">
        <v>0</v>
      </c>
      <c r="G74" s="146">
        <v>1</v>
      </c>
    </row>
    <row r="75" spans="1:7" ht="24" customHeight="1" x14ac:dyDescent="0.2">
      <c r="A75" s="108" t="s">
        <v>226</v>
      </c>
      <c r="B75" s="133">
        <v>1</v>
      </c>
      <c r="C75" s="133">
        <v>1</v>
      </c>
      <c r="D75" s="146">
        <v>1</v>
      </c>
      <c r="E75" s="148">
        <v>1</v>
      </c>
      <c r="F75" s="148">
        <v>0</v>
      </c>
      <c r="G75" s="146">
        <v>1</v>
      </c>
    </row>
    <row r="76" spans="1:7" ht="24" customHeight="1" x14ac:dyDescent="0.2">
      <c r="A76" s="108" t="s">
        <v>227</v>
      </c>
      <c r="B76" s="133">
        <v>1</v>
      </c>
      <c r="C76" s="133">
        <v>1</v>
      </c>
      <c r="D76" s="146">
        <v>1</v>
      </c>
      <c r="E76" s="148">
        <v>1</v>
      </c>
      <c r="F76" s="148">
        <v>0</v>
      </c>
      <c r="G76" s="146">
        <v>1</v>
      </c>
    </row>
    <row r="77" spans="1:7" ht="24" customHeight="1" x14ac:dyDescent="0.2">
      <c r="A77" s="108" t="s">
        <v>228</v>
      </c>
      <c r="B77" s="133">
        <v>1</v>
      </c>
      <c r="C77" s="133">
        <v>1</v>
      </c>
      <c r="D77" s="146">
        <v>1</v>
      </c>
      <c r="E77" s="148">
        <v>1</v>
      </c>
      <c r="F77" s="148">
        <v>0</v>
      </c>
      <c r="G77" s="146">
        <v>1</v>
      </c>
    </row>
    <row r="78" spans="1:7" ht="24" customHeight="1" x14ac:dyDescent="0.2">
      <c r="A78" s="108" t="s">
        <v>229</v>
      </c>
      <c r="B78" s="133">
        <v>1</v>
      </c>
      <c r="C78" s="133">
        <v>0</v>
      </c>
      <c r="D78" s="146">
        <v>0</v>
      </c>
      <c r="E78" s="148">
        <v>1</v>
      </c>
      <c r="F78" s="148">
        <v>0</v>
      </c>
      <c r="G78" s="146">
        <v>1</v>
      </c>
    </row>
    <row r="79" spans="1:7" ht="24" customHeight="1" x14ac:dyDescent="0.2">
      <c r="A79" s="108" t="s">
        <v>230</v>
      </c>
      <c r="B79" s="133">
        <v>1</v>
      </c>
      <c r="C79" s="133">
        <v>1</v>
      </c>
      <c r="D79" s="146">
        <v>1</v>
      </c>
      <c r="E79" s="148">
        <v>1</v>
      </c>
      <c r="F79" s="148">
        <v>0</v>
      </c>
      <c r="G79" s="146">
        <v>1</v>
      </c>
    </row>
    <row r="80" spans="1:7" ht="24" customHeight="1" x14ac:dyDescent="0.2">
      <c r="A80" s="108" t="s">
        <v>231</v>
      </c>
      <c r="B80" s="133">
        <v>1</v>
      </c>
      <c r="C80" s="133">
        <v>1</v>
      </c>
      <c r="D80" s="146">
        <v>1</v>
      </c>
      <c r="E80" s="148">
        <v>1</v>
      </c>
      <c r="F80" s="148">
        <v>0</v>
      </c>
      <c r="G80" s="146">
        <v>1</v>
      </c>
    </row>
    <row r="81" spans="1:7" ht="24" customHeight="1" x14ac:dyDescent="0.2">
      <c r="A81" s="108" t="s">
        <v>232</v>
      </c>
      <c r="B81" s="133">
        <v>1</v>
      </c>
      <c r="C81" s="133">
        <v>0</v>
      </c>
      <c r="D81" s="146">
        <v>0</v>
      </c>
      <c r="E81" s="148">
        <v>4</v>
      </c>
      <c r="F81" s="148">
        <v>182</v>
      </c>
      <c r="G81" s="146">
        <v>0</v>
      </c>
    </row>
    <row r="82" spans="1:7" ht="24" customHeight="1" x14ac:dyDescent="0.2">
      <c r="A82" s="108" t="s">
        <v>233</v>
      </c>
      <c r="B82" s="133">
        <v>1</v>
      </c>
      <c r="C82" s="133">
        <v>0</v>
      </c>
      <c r="D82" s="146">
        <v>0</v>
      </c>
      <c r="E82" s="148">
        <v>2</v>
      </c>
      <c r="F82" s="148">
        <v>53</v>
      </c>
      <c r="G82" s="146">
        <v>0</v>
      </c>
    </row>
    <row r="83" spans="1:7" ht="24" customHeight="1" x14ac:dyDescent="0.2">
      <c r="A83" s="108"/>
      <c r="B83" s="133"/>
      <c r="E83" s="148"/>
    </row>
    <row r="84" spans="1:7" ht="24" customHeight="1" x14ac:dyDescent="0.25">
      <c r="A84" s="110"/>
      <c r="B84" s="5"/>
    </row>
    <row r="85" spans="1:7" ht="24" customHeight="1" x14ac:dyDescent="0.25">
      <c r="A85" s="110"/>
      <c r="B85" s="5"/>
    </row>
    <row r="86" spans="1:7" ht="24" customHeight="1" x14ac:dyDescent="0.25">
      <c r="A86" s="109"/>
      <c r="B86" s="5"/>
    </row>
    <row r="87" spans="1:7" ht="24" customHeight="1" x14ac:dyDescent="0.25">
      <c r="A87" s="105"/>
      <c r="B87" s="5"/>
    </row>
    <row r="88" spans="1:7" ht="24" customHeight="1" x14ac:dyDescent="0.25">
      <c r="A88" s="105"/>
      <c r="B88" s="5"/>
    </row>
    <row r="89" spans="1:7" ht="24" customHeight="1" x14ac:dyDescent="0.25">
      <c r="A89" s="105"/>
      <c r="B89" s="5"/>
    </row>
    <row r="90" spans="1:7" ht="24" customHeight="1" x14ac:dyDescent="0.25">
      <c r="A90" s="105"/>
      <c r="B90" s="5"/>
    </row>
    <row r="91" spans="1:7" ht="24" customHeight="1" x14ac:dyDescent="0.25">
      <c r="A91" s="105"/>
      <c r="B91" s="5"/>
    </row>
    <row r="92" spans="1:7" ht="24" customHeight="1" x14ac:dyDescent="0.25">
      <c r="A92" s="105"/>
      <c r="B92" s="5"/>
    </row>
    <row r="93" spans="1:7" ht="24" customHeight="1" x14ac:dyDescent="0.25">
      <c r="A93" s="105"/>
      <c r="B93" s="5"/>
    </row>
    <row r="94" spans="1:7" ht="24" customHeight="1" x14ac:dyDescent="0.25">
      <c r="A94" s="105"/>
      <c r="B94" s="5"/>
    </row>
    <row r="95" spans="1:7" ht="24" customHeight="1" x14ac:dyDescent="0.25">
      <c r="A95" s="105"/>
      <c r="B95" s="5"/>
    </row>
    <row r="96" spans="1:7" ht="24" customHeight="1" x14ac:dyDescent="0.25">
      <c r="A96" s="105"/>
      <c r="B96" s="5"/>
    </row>
    <row r="97" spans="1:2" ht="24" customHeight="1" x14ac:dyDescent="0.25">
      <c r="A97" s="105"/>
      <c r="B97" s="5"/>
    </row>
    <row r="98" spans="1:2" ht="24" customHeight="1" x14ac:dyDescent="0.25">
      <c r="A98" s="105"/>
      <c r="B98" s="5"/>
    </row>
    <row r="99" spans="1:2" ht="24" customHeight="1" x14ac:dyDescent="0.25">
      <c r="A99" s="105"/>
      <c r="B99" s="5"/>
    </row>
    <row r="100" spans="1:2" ht="24" customHeight="1" x14ac:dyDescent="0.25">
      <c r="A100" s="105"/>
      <c r="B100" s="5"/>
    </row>
    <row r="101" spans="1:2" ht="24" customHeight="1" x14ac:dyDescent="0.25">
      <c r="A101" s="105"/>
      <c r="B101" s="5"/>
    </row>
    <row r="102" spans="1:2" ht="24" customHeight="1" x14ac:dyDescent="0.25">
      <c r="A102" s="105"/>
      <c r="B102" s="5"/>
    </row>
    <row r="103" spans="1:2" ht="24" customHeight="1" x14ac:dyDescent="0.25">
      <c r="A103" s="105"/>
      <c r="B103" s="5"/>
    </row>
    <row r="104" spans="1:2" ht="24" customHeight="1" x14ac:dyDescent="0.25">
      <c r="A104" s="105"/>
      <c r="B104" s="5"/>
    </row>
    <row r="105" spans="1:2" ht="24" customHeight="1" x14ac:dyDescent="0.25">
      <c r="A105" s="105"/>
      <c r="B105" s="5"/>
    </row>
    <row r="106" spans="1:2" ht="24" customHeight="1" x14ac:dyDescent="0.25">
      <c r="A106" s="105"/>
      <c r="B106" s="5"/>
    </row>
    <row r="107" spans="1:2" ht="24" customHeight="1" x14ac:dyDescent="0.25">
      <c r="A107" s="105"/>
      <c r="B107" s="5"/>
    </row>
    <row r="108" spans="1:2" ht="24" customHeight="1" x14ac:dyDescent="0.25">
      <c r="A108" s="105"/>
      <c r="B108" s="5"/>
    </row>
    <row r="109" spans="1:2" ht="24" customHeight="1" x14ac:dyDescent="0.25">
      <c r="A109" s="105"/>
      <c r="B109" s="5"/>
    </row>
    <row r="110" spans="1:2" ht="24" customHeight="1" x14ac:dyDescent="0.25">
      <c r="A110" s="105"/>
      <c r="B110" s="5"/>
    </row>
    <row r="111" spans="1:2" ht="24" customHeight="1" x14ac:dyDescent="0.25">
      <c r="A111" s="105"/>
      <c r="B111" s="5"/>
    </row>
    <row r="112" spans="1:2" ht="24" customHeight="1" x14ac:dyDescent="0.25">
      <c r="A112" s="105"/>
      <c r="B112" s="5"/>
    </row>
    <row r="113" spans="1:2" ht="24" customHeight="1" x14ac:dyDescent="0.25">
      <c r="A113" s="105"/>
      <c r="B113" s="5"/>
    </row>
    <row r="114" spans="1:2" ht="24" customHeight="1" x14ac:dyDescent="0.25">
      <c r="A114" s="105"/>
      <c r="B114" s="5"/>
    </row>
    <row r="115" spans="1:2" ht="24" customHeight="1" x14ac:dyDescent="0.25">
      <c r="A115" s="105"/>
      <c r="B115" s="5"/>
    </row>
    <row r="116" spans="1:2" ht="24" customHeight="1" x14ac:dyDescent="0.25">
      <c r="A116" s="105"/>
      <c r="B116" s="5"/>
    </row>
    <row r="117" spans="1:2" ht="24" customHeight="1" x14ac:dyDescent="0.25">
      <c r="A117" s="105"/>
      <c r="B117" s="5"/>
    </row>
    <row r="118" spans="1:2" ht="24" customHeight="1" x14ac:dyDescent="0.25">
      <c r="A118" s="105"/>
      <c r="B118" s="5"/>
    </row>
    <row r="119" spans="1:2" ht="24" customHeight="1" x14ac:dyDescent="0.25">
      <c r="A119" s="105"/>
      <c r="B119" s="5"/>
    </row>
    <row r="120" spans="1:2" ht="24" customHeight="1" x14ac:dyDescent="0.25">
      <c r="A120" s="105"/>
      <c r="B120" s="5"/>
    </row>
    <row r="121" spans="1:2" ht="24" customHeight="1" x14ac:dyDescent="0.25">
      <c r="A121" s="105"/>
      <c r="B121" s="5"/>
    </row>
    <row r="122" spans="1:2" ht="24" customHeight="1" x14ac:dyDescent="0.25">
      <c r="A122" s="105"/>
      <c r="B122" s="5"/>
    </row>
    <row r="123" spans="1:2" ht="24" customHeight="1" x14ac:dyDescent="0.25">
      <c r="A123" s="105"/>
      <c r="B123" s="5"/>
    </row>
    <row r="124" spans="1:2" ht="24" customHeight="1" x14ac:dyDescent="0.25">
      <c r="A124" s="105"/>
      <c r="B124" s="5"/>
    </row>
    <row r="125" spans="1:2" ht="24" customHeight="1" x14ac:dyDescent="0.25">
      <c r="A125" s="105"/>
      <c r="B125" s="5"/>
    </row>
    <row r="126" spans="1:2" ht="24" customHeight="1" x14ac:dyDescent="0.25">
      <c r="A126" s="105"/>
      <c r="B126" s="5"/>
    </row>
    <row r="127" spans="1:2" ht="24" customHeight="1" x14ac:dyDescent="0.25">
      <c r="A127" s="105"/>
      <c r="B127" s="5"/>
    </row>
    <row r="128" spans="1:2" ht="24" customHeight="1" x14ac:dyDescent="0.25">
      <c r="A128" s="105"/>
      <c r="B128" s="5"/>
    </row>
    <row r="129" spans="1:2" ht="24" customHeight="1" x14ac:dyDescent="0.25">
      <c r="A129" s="105"/>
      <c r="B129" s="5"/>
    </row>
    <row r="130" spans="1:2" ht="24" customHeight="1" x14ac:dyDescent="0.25">
      <c r="A130" s="105"/>
      <c r="B130" s="5"/>
    </row>
    <row r="131" spans="1:2" ht="24" customHeight="1" x14ac:dyDescent="0.25">
      <c r="A131" s="105"/>
      <c r="B131" s="5"/>
    </row>
    <row r="132" spans="1:2" ht="24" customHeight="1" x14ac:dyDescent="0.25">
      <c r="A132" s="105"/>
      <c r="B132" s="5"/>
    </row>
    <row r="133" spans="1:2" ht="24" customHeight="1" x14ac:dyDescent="0.25">
      <c r="A133" s="105"/>
      <c r="B133" s="5"/>
    </row>
    <row r="134" spans="1:2" ht="24" customHeight="1" x14ac:dyDescent="0.25">
      <c r="A134" s="105"/>
      <c r="B134" s="5"/>
    </row>
    <row r="135" spans="1:2" ht="24" customHeight="1" x14ac:dyDescent="0.25">
      <c r="A135" s="105"/>
      <c r="B135" s="5"/>
    </row>
    <row r="136" spans="1:2" ht="24" customHeight="1" x14ac:dyDescent="0.25">
      <c r="A136" s="105"/>
      <c r="B136" s="5"/>
    </row>
    <row r="137" spans="1:2" ht="24" customHeight="1" x14ac:dyDescent="0.25">
      <c r="A137" s="105"/>
      <c r="B137" s="5"/>
    </row>
    <row r="138" spans="1:2" ht="24" customHeight="1" x14ac:dyDescent="0.25">
      <c r="A138" s="105"/>
      <c r="B138" s="5"/>
    </row>
    <row r="139" spans="1:2" ht="24" customHeight="1" x14ac:dyDescent="0.25">
      <c r="A139" s="105"/>
      <c r="B139" s="5"/>
    </row>
    <row r="140" spans="1:2" ht="24" customHeight="1" x14ac:dyDescent="0.25">
      <c r="A140" s="105"/>
      <c r="B140" s="5"/>
    </row>
    <row r="141" spans="1:2" ht="24" customHeight="1" x14ac:dyDescent="0.25">
      <c r="A141" s="105"/>
      <c r="B141" s="5"/>
    </row>
    <row r="142" spans="1:2" ht="24" customHeight="1" x14ac:dyDescent="0.25">
      <c r="A142" s="105"/>
      <c r="B142" s="5"/>
    </row>
    <row r="143" spans="1:2" ht="24" customHeight="1" x14ac:dyDescent="0.25">
      <c r="A143" s="105"/>
      <c r="B143" s="5"/>
    </row>
    <row r="144" spans="1:2" ht="24" customHeight="1" x14ac:dyDescent="0.25">
      <c r="A144" s="105"/>
      <c r="B144" s="5"/>
    </row>
    <row r="145" spans="1:2" ht="24" customHeight="1" x14ac:dyDescent="0.25">
      <c r="A145" s="105"/>
      <c r="B145" s="5"/>
    </row>
    <row r="146" spans="1:2" ht="24" customHeight="1" x14ac:dyDescent="0.25">
      <c r="A146" s="105"/>
      <c r="B146" s="5"/>
    </row>
    <row r="147" spans="1:2" ht="24" customHeight="1" x14ac:dyDescent="0.25">
      <c r="A147" s="105"/>
      <c r="B147" s="5"/>
    </row>
    <row r="148" spans="1:2" ht="24" customHeight="1" x14ac:dyDescent="0.25">
      <c r="A148" s="105"/>
      <c r="B148" s="5"/>
    </row>
    <row r="149" spans="1:2" ht="24" customHeight="1" x14ac:dyDescent="0.25">
      <c r="A149" s="105"/>
      <c r="B149" s="5"/>
    </row>
    <row r="150" spans="1:2" ht="24" customHeight="1" x14ac:dyDescent="0.25">
      <c r="A150" s="105"/>
      <c r="B150" s="5"/>
    </row>
    <row r="151" spans="1:2" ht="24" customHeight="1" x14ac:dyDescent="0.25">
      <c r="A151" s="105"/>
      <c r="B151" s="5"/>
    </row>
    <row r="152" spans="1:2" ht="24" customHeight="1" x14ac:dyDescent="0.25">
      <c r="A152" s="105"/>
      <c r="B152" s="5"/>
    </row>
    <row r="153" spans="1:2" ht="24" customHeight="1" x14ac:dyDescent="0.25">
      <c r="A153" s="105"/>
      <c r="B153" s="5"/>
    </row>
    <row r="154" spans="1:2" ht="24" customHeight="1" x14ac:dyDescent="0.25">
      <c r="A154" s="105"/>
      <c r="B154" s="5"/>
    </row>
    <row r="155" spans="1:2" ht="24" customHeight="1" x14ac:dyDescent="0.25">
      <c r="A155" s="105"/>
      <c r="B155" s="5"/>
    </row>
    <row r="156" spans="1:2" ht="24" customHeight="1" x14ac:dyDescent="0.25">
      <c r="A156" s="105"/>
      <c r="B156" s="5"/>
    </row>
    <row r="157" spans="1:2" ht="24" customHeight="1" x14ac:dyDescent="0.25">
      <c r="A157" s="105"/>
      <c r="B157" s="5"/>
    </row>
    <row r="158" spans="1:2" ht="24" customHeight="1" x14ac:dyDescent="0.25">
      <c r="A158" s="105"/>
      <c r="B158" s="5"/>
    </row>
    <row r="159" spans="1:2" ht="24" customHeight="1" x14ac:dyDescent="0.25">
      <c r="A159" s="105"/>
      <c r="B159" s="5"/>
    </row>
    <row r="160" spans="1:2" ht="24" customHeight="1" x14ac:dyDescent="0.25">
      <c r="A160" s="105"/>
      <c r="B160" s="5"/>
    </row>
    <row r="161" spans="1:2" ht="24" customHeight="1" x14ac:dyDescent="0.25">
      <c r="A161" s="105"/>
      <c r="B161" s="5"/>
    </row>
    <row r="162" spans="1:2" ht="24" customHeight="1" x14ac:dyDescent="0.25">
      <c r="A162" s="105"/>
      <c r="B162" s="5"/>
    </row>
    <row r="163" spans="1:2" ht="24" customHeight="1" x14ac:dyDescent="0.25">
      <c r="A163" s="105"/>
      <c r="B163" s="5"/>
    </row>
    <row r="164" spans="1:2" ht="24" customHeight="1" x14ac:dyDescent="0.25">
      <c r="A164" s="105"/>
      <c r="B164" s="5"/>
    </row>
    <row r="165" spans="1:2" ht="24" customHeight="1" x14ac:dyDescent="0.25">
      <c r="A165" s="105"/>
      <c r="B165" s="5"/>
    </row>
    <row r="166" spans="1:2" ht="24" customHeight="1" x14ac:dyDescent="0.25">
      <c r="A166" s="105"/>
      <c r="B166" s="5"/>
    </row>
    <row r="167" spans="1:2" ht="24" customHeight="1" x14ac:dyDescent="0.25">
      <c r="A167" s="105"/>
      <c r="B167" s="5"/>
    </row>
    <row r="168" spans="1:2" ht="24" customHeight="1" x14ac:dyDescent="0.25">
      <c r="A168" s="105"/>
      <c r="B168" s="5"/>
    </row>
    <row r="169" spans="1:2" ht="24" customHeight="1" x14ac:dyDescent="0.25">
      <c r="A169" s="105"/>
      <c r="B169" s="5"/>
    </row>
    <row r="170" spans="1:2" ht="24" customHeight="1" x14ac:dyDescent="0.25">
      <c r="A170" s="105"/>
      <c r="B170" s="5"/>
    </row>
    <row r="171" spans="1:2" ht="24" customHeight="1" x14ac:dyDescent="0.25">
      <c r="A171" s="105"/>
      <c r="B171" s="5"/>
    </row>
    <row r="172" spans="1:2" ht="24" customHeight="1" x14ac:dyDescent="0.25">
      <c r="A172" s="105"/>
      <c r="B172" s="5"/>
    </row>
    <row r="173" spans="1:2" ht="24" customHeight="1" x14ac:dyDescent="0.25">
      <c r="A173" s="105"/>
      <c r="B173" s="5"/>
    </row>
    <row r="174" spans="1:2" ht="24" customHeight="1" x14ac:dyDescent="0.25">
      <c r="A174" s="105"/>
      <c r="B174" s="5"/>
    </row>
    <row r="175" spans="1:2" ht="24" customHeight="1" x14ac:dyDescent="0.25">
      <c r="A175" s="105"/>
      <c r="B175" s="5"/>
    </row>
    <row r="176" spans="1:2" ht="24" customHeight="1" x14ac:dyDescent="0.25">
      <c r="A176" s="105"/>
      <c r="B176" s="5"/>
    </row>
    <row r="177" spans="1:2" ht="24" customHeight="1" x14ac:dyDescent="0.25">
      <c r="A177" s="105"/>
      <c r="B177" s="5"/>
    </row>
    <row r="178" spans="1:2" ht="24" customHeight="1" x14ac:dyDescent="0.25">
      <c r="A178" s="105"/>
      <c r="B178" s="5"/>
    </row>
    <row r="179" spans="1:2" ht="24" customHeight="1" x14ac:dyDescent="0.25">
      <c r="A179" s="105"/>
      <c r="B179" s="5"/>
    </row>
    <row r="180" spans="1:2" ht="24" customHeight="1" x14ac:dyDescent="0.25">
      <c r="A180" s="105"/>
      <c r="B180" s="5"/>
    </row>
    <row r="181" spans="1:2" ht="24" customHeight="1" x14ac:dyDescent="0.25">
      <c r="A181" s="105"/>
      <c r="B181" s="5"/>
    </row>
    <row r="182" spans="1:2" ht="24" customHeight="1" x14ac:dyDescent="0.25">
      <c r="A182" s="105"/>
      <c r="B182" s="5"/>
    </row>
    <row r="183" spans="1:2" ht="24" customHeight="1" x14ac:dyDescent="0.25">
      <c r="A183" s="105"/>
      <c r="B183" s="5"/>
    </row>
    <row r="184" spans="1:2" ht="24" customHeight="1" x14ac:dyDescent="0.25">
      <c r="A184" s="105"/>
      <c r="B184" s="5"/>
    </row>
    <row r="185" spans="1:2" ht="24" customHeight="1" x14ac:dyDescent="0.25">
      <c r="A185" s="105"/>
      <c r="B185" s="5"/>
    </row>
    <row r="186" spans="1:2" ht="24" customHeight="1" x14ac:dyDescent="0.25">
      <c r="A186" s="105"/>
      <c r="B186" s="5"/>
    </row>
    <row r="187" spans="1:2" ht="24" customHeight="1" x14ac:dyDescent="0.25">
      <c r="A187" s="105"/>
      <c r="B187" s="5"/>
    </row>
    <row r="188" spans="1:2" ht="24" customHeight="1" x14ac:dyDescent="0.25">
      <c r="A188" s="105"/>
      <c r="B188" s="5"/>
    </row>
    <row r="189" spans="1:2" ht="24" customHeight="1" x14ac:dyDescent="0.25">
      <c r="A189" s="105"/>
      <c r="B189" s="5"/>
    </row>
    <row r="190" spans="1:2" ht="24" customHeight="1" x14ac:dyDescent="0.25">
      <c r="A190" s="105"/>
      <c r="B190" s="5"/>
    </row>
    <row r="191" spans="1:2" ht="24" customHeight="1" x14ac:dyDescent="0.25">
      <c r="A191" s="105"/>
      <c r="B191" s="5"/>
    </row>
    <row r="192" spans="1:2" ht="24" customHeight="1" x14ac:dyDescent="0.25">
      <c r="A192" s="105"/>
      <c r="B192" s="5"/>
    </row>
    <row r="193" spans="1:2" ht="24" customHeight="1" x14ac:dyDescent="0.25">
      <c r="A193" s="105"/>
      <c r="B193" s="5"/>
    </row>
    <row r="194" spans="1:2" ht="24" customHeight="1" x14ac:dyDescent="0.25">
      <c r="A194" s="105"/>
      <c r="B194" s="5"/>
    </row>
    <row r="195" spans="1:2" ht="24" customHeight="1" x14ac:dyDescent="0.25">
      <c r="A195" s="105"/>
      <c r="B195" s="5"/>
    </row>
    <row r="196" spans="1:2" ht="24" customHeight="1" x14ac:dyDescent="0.25">
      <c r="A196" s="105"/>
      <c r="B196" s="5"/>
    </row>
    <row r="197" spans="1:2" ht="24" customHeight="1" x14ac:dyDescent="0.25">
      <c r="A197" s="105"/>
      <c r="B197" s="5"/>
    </row>
    <row r="198" spans="1:2" ht="24" customHeight="1" x14ac:dyDescent="0.25">
      <c r="A198" s="105"/>
      <c r="B198" s="5"/>
    </row>
    <row r="199" spans="1:2" ht="24" customHeight="1" x14ac:dyDescent="0.25">
      <c r="A199" s="105"/>
      <c r="B199" s="5"/>
    </row>
    <row r="200" spans="1:2" ht="24" customHeight="1" x14ac:dyDescent="0.25">
      <c r="A200" s="105"/>
      <c r="B200" s="5"/>
    </row>
    <row r="201" spans="1:2" ht="24" customHeight="1" x14ac:dyDescent="0.25">
      <c r="A201" s="105"/>
      <c r="B201" s="5"/>
    </row>
    <row r="202" spans="1:2" ht="24" customHeight="1" x14ac:dyDescent="0.25">
      <c r="A202" s="105"/>
      <c r="B202" s="5"/>
    </row>
    <row r="203" spans="1:2" ht="24" customHeight="1" x14ac:dyDescent="0.25">
      <c r="A203" s="105"/>
      <c r="B203" s="5"/>
    </row>
    <row r="204" spans="1:2" ht="24" customHeight="1" x14ac:dyDescent="0.25">
      <c r="A204" s="105"/>
      <c r="B204" s="5"/>
    </row>
    <row r="205" spans="1:2" ht="24" customHeight="1" x14ac:dyDescent="0.25">
      <c r="A205" s="105"/>
      <c r="B205" s="5"/>
    </row>
    <row r="206" spans="1:2" ht="24" customHeight="1" x14ac:dyDescent="0.25">
      <c r="A206" s="105"/>
      <c r="B206" s="5"/>
    </row>
    <row r="207" spans="1:2" ht="24" customHeight="1" x14ac:dyDescent="0.25">
      <c r="A207" s="105"/>
      <c r="B207" s="5"/>
    </row>
    <row r="208" spans="1:2" ht="24" customHeight="1" x14ac:dyDescent="0.25">
      <c r="A208" s="105"/>
      <c r="B208" s="5"/>
    </row>
    <row r="209" spans="1:2" ht="24" customHeight="1" x14ac:dyDescent="0.25">
      <c r="A209" s="105"/>
      <c r="B209" s="5"/>
    </row>
    <row r="210" spans="1:2" ht="24" customHeight="1" x14ac:dyDescent="0.25">
      <c r="A210" s="105"/>
      <c r="B210" s="5"/>
    </row>
    <row r="211" spans="1:2" ht="24" customHeight="1" x14ac:dyDescent="0.25">
      <c r="A211" s="105"/>
      <c r="B211" s="5"/>
    </row>
    <row r="212" spans="1:2" ht="24" customHeight="1" x14ac:dyDescent="0.25">
      <c r="A212" s="105"/>
      <c r="B212" s="5"/>
    </row>
    <row r="213" spans="1:2" ht="24" customHeight="1" x14ac:dyDescent="0.25">
      <c r="A213" s="105"/>
      <c r="B213" s="5"/>
    </row>
    <row r="214" spans="1:2" ht="24" customHeight="1" x14ac:dyDescent="0.25">
      <c r="A214" s="105"/>
      <c r="B214" s="5"/>
    </row>
    <row r="215" spans="1:2" ht="24" customHeight="1" x14ac:dyDescent="0.25">
      <c r="A215" s="105"/>
      <c r="B215" s="5"/>
    </row>
    <row r="216" spans="1:2" ht="24" customHeight="1" x14ac:dyDescent="0.25">
      <c r="A216" s="105"/>
      <c r="B216" s="5"/>
    </row>
    <row r="217" spans="1:2" ht="24" customHeight="1" x14ac:dyDescent="0.25">
      <c r="A217" s="105"/>
      <c r="B217" s="5"/>
    </row>
    <row r="218" spans="1:2" ht="24" customHeight="1" x14ac:dyDescent="0.25">
      <c r="A218" s="105"/>
      <c r="B218" s="5"/>
    </row>
    <row r="219" spans="1:2" ht="24" customHeight="1" x14ac:dyDescent="0.25">
      <c r="A219" s="105"/>
      <c r="B219" s="5"/>
    </row>
    <row r="220" spans="1:2" ht="24" customHeight="1" x14ac:dyDescent="0.25">
      <c r="A220" s="105"/>
      <c r="B220" s="5"/>
    </row>
    <row r="221" spans="1:2" ht="24" customHeight="1" x14ac:dyDescent="0.25">
      <c r="A221" s="105"/>
      <c r="B221" s="5"/>
    </row>
    <row r="222" spans="1:2" ht="24" customHeight="1" x14ac:dyDescent="0.25">
      <c r="A222" s="105"/>
      <c r="B222" s="5"/>
    </row>
    <row r="223" spans="1:2" ht="24" customHeight="1" x14ac:dyDescent="0.25">
      <c r="A223" s="105"/>
      <c r="B223" s="5"/>
    </row>
    <row r="224" spans="1:2" ht="24" customHeight="1" x14ac:dyDescent="0.25">
      <c r="A224" s="105"/>
      <c r="B224" s="5"/>
    </row>
    <row r="225" spans="1:2" ht="24" customHeight="1" x14ac:dyDescent="0.25">
      <c r="A225" s="105"/>
      <c r="B225" s="5"/>
    </row>
    <row r="226" spans="1:2" ht="24" customHeight="1" x14ac:dyDescent="0.25">
      <c r="A226" s="105"/>
      <c r="B226" s="5"/>
    </row>
    <row r="227" spans="1:2" ht="24" customHeight="1" x14ac:dyDescent="0.25">
      <c r="A227" s="105"/>
      <c r="B227" s="5"/>
    </row>
    <row r="228" spans="1:2" ht="24" customHeight="1" x14ac:dyDescent="0.25">
      <c r="A228" s="105"/>
      <c r="B228" s="5"/>
    </row>
    <row r="229" spans="1:2" ht="24" customHeight="1" x14ac:dyDescent="0.25">
      <c r="A229" s="105"/>
      <c r="B229" s="5"/>
    </row>
    <row r="230" spans="1:2" ht="24" customHeight="1" x14ac:dyDescent="0.25">
      <c r="A230" s="105"/>
      <c r="B230" s="5"/>
    </row>
    <row r="231" spans="1:2" ht="24" customHeight="1" x14ac:dyDescent="0.25">
      <c r="A231" s="105"/>
      <c r="B231" s="5"/>
    </row>
    <row r="232" spans="1:2" ht="24" customHeight="1" x14ac:dyDescent="0.25">
      <c r="A232" s="105"/>
      <c r="B232" s="5"/>
    </row>
    <row r="233" spans="1:2" ht="24" customHeight="1" x14ac:dyDescent="0.25">
      <c r="A233" s="105"/>
      <c r="B233" s="5"/>
    </row>
    <row r="234" spans="1:2" ht="24" customHeight="1" x14ac:dyDescent="0.25">
      <c r="A234" s="105"/>
      <c r="B234" s="5"/>
    </row>
    <row r="235" spans="1:2" ht="24" customHeight="1" x14ac:dyDescent="0.25">
      <c r="A235" s="105"/>
      <c r="B235" s="5"/>
    </row>
    <row r="236" spans="1:2" ht="24" customHeight="1" x14ac:dyDescent="0.25">
      <c r="A236" s="105"/>
      <c r="B236" s="5"/>
    </row>
    <row r="237" spans="1:2" ht="24" customHeight="1" x14ac:dyDescent="0.25">
      <c r="A237" s="105"/>
      <c r="B237" s="5"/>
    </row>
    <row r="238" spans="1:2" ht="24" customHeight="1" x14ac:dyDescent="0.25">
      <c r="A238" s="105"/>
      <c r="B238" s="5"/>
    </row>
    <row r="239" spans="1:2" ht="24" customHeight="1" x14ac:dyDescent="0.25">
      <c r="A239" s="105"/>
      <c r="B239" s="5"/>
    </row>
    <row r="240" spans="1:2" ht="24" customHeight="1" x14ac:dyDescent="0.25">
      <c r="A240" s="105"/>
      <c r="B240" s="5"/>
    </row>
    <row r="241" spans="1:2" ht="24" customHeight="1" x14ac:dyDescent="0.25">
      <c r="A241" s="105"/>
      <c r="B241" s="5"/>
    </row>
    <row r="242" spans="1:2" ht="24" customHeight="1" x14ac:dyDescent="0.25">
      <c r="A242" s="105"/>
      <c r="B242" s="5"/>
    </row>
    <row r="243" spans="1:2" ht="24" customHeight="1" x14ac:dyDescent="0.25">
      <c r="A243" s="105"/>
      <c r="B243" s="5"/>
    </row>
    <row r="244" spans="1:2" ht="24" customHeight="1" x14ac:dyDescent="0.25">
      <c r="A244" s="105"/>
      <c r="B244" s="5"/>
    </row>
    <row r="245" spans="1:2" ht="24" customHeight="1" x14ac:dyDescent="0.25">
      <c r="A245" s="105"/>
      <c r="B245" s="5"/>
    </row>
    <row r="246" spans="1:2" ht="24" customHeight="1" x14ac:dyDescent="0.25">
      <c r="A246" s="105"/>
      <c r="B246" s="5"/>
    </row>
    <row r="247" spans="1:2" ht="24" customHeight="1" x14ac:dyDescent="0.25">
      <c r="A247" s="105"/>
      <c r="B247" s="5"/>
    </row>
    <row r="248" spans="1:2" ht="24" customHeight="1" x14ac:dyDescent="0.25">
      <c r="A248" s="105"/>
      <c r="B248" s="5"/>
    </row>
    <row r="249" spans="1:2" ht="24" customHeight="1" x14ac:dyDescent="0.25">
      <c r="A249" s="105"/>
      <c r="B249" s="5"/>
    </row>
    <row r="250" spans="1:2" ht="24" customHeight="1" x14ac:dyDescent="0.25">
      <c r="A250" s="105"/>
      <c r="B250" s="5"/>
    </row>
    <row r="251" spans="1:2" ht="24" customHeight="1" x14ac:dyDescent="0.25">
      <c r="A251" s="105"/>
      <c r="B251" s="5"/>
    </row>
    <row r="252" spans="1:2" ht="24" customHeight="1" x14ac:dyDescent="0.25">
      <c r="A252" s="105"/>
      <c r="B252" s="5"/>
    </row>
    <row r="253" spans="1:2" ht="24" customHeight="1" x14ac:dyDescent="0.25">
      <c r="A253" s="105"/>
      <c r="B253" s="5"/>
    </row>
    <row r="254" spans="1:2" ht="24" customHeight="1" x14ac:dyDescent="0.25">
      <c r="A254" s="105"/>
      <c r="B254" s="5"/>
    </row>
    <row r="255" spans="1:2" ht="24" customHeight="1" x14ac:dyDescent="0.25">
      <c r="A255" s="105"/>
      <c r="B255" s="5"/>
    </row>
    <row r="256" spans="1:2" ht="24" customHeight="1" x14ac:dyDescent="0.25">
      <c r="A256" s="105"/>
      <c r="B256" s="5"/>
    </row>
    <row r="257" spans="1:2" ht="24" customHeight="1" x14ac:dyDescent="0.25">
      <c r="A257" s="105"/>
      <c r="B257" s="5"/>
    </row>
    <row r="258" spans="1:2" ht="24" customHeight="1" x14ac:dyDescent="0.25">
      <c r="A258" s="105"/>
      <c r="B258" s="5"/>
    </row>
    <row r="259" spans="1:2" ht="24" customHeight="1" x14ac:dyDescent="0.25">
      <c r="A259" s="105"/>
      <c r="B259" s="5"/>
    </row>
    <row r="260" spans="1:2" ht="24" customHeight="1" x14ac:dyDescent="0.25">
      <c r="A260" s="105"/>
      <c r="B260" s="5"/>
    </row>
    <row r="261" spans="1:2" ht="24" customHeight="1" x14ac:dyDescent="0.25">
      <c r="A261" s="105"/>
      <c r="B261" s="5"/>
    </row>
    <row r="262" spans="1:2" ht="24" customHeight="1" x14ac:dyDescent="0.25">
      <c r="A262" s="105"/>
      <c r="B262" s="5"/>
    </row>
    <row r="263" spans="1:2" ht="24" customHeight="1" x14ac:dyDescent="0.25">
      <c r="A263" s="105"/>
      <c r="B263" s="5"/>
    </row>
    <row r="264" spans="1:2" ht="24" customHeight="1" x14ac:dyDescent="0.25">
      <c r="A264" s="105"/>
      <c r="B264" s="5"/>
    </row>
    <row r="265" spans="1:2" ht="24" customHeight="1" x14ac:dyDescent="0.25">
      <c r="A265" s="105"/>
      <c r="B265" s="5"/>
    </row>
    <row r="266" spans="1:2" ht="24" customHeight="1" x14ac:dyDescent="0.25">
      <c r="A266" s="105"/>
      <c r="B266" s="5"/>
    </row>
    <row r="267" spans="1:2" ht="24" customHeight="1" x14ac:dyDescent="0.25">
      <c r="A267" s="105"/>
      <c r="B267" s="5"/>
    </row>
    <row r="268" spans="1:2" ht="24" customHeight="1" x14ac:dyDescent="0.25">
      <c r="A268" s="105"/>
      <c r="B268" s="5"/>
    </row>
    <row r="269" spans="1:2" ht="24" customHeight="1" x14ac:dyDescent="0.25">
      <c r="A269" s="105"/>
      <c r="B269" s="5"/>
    </row>
    <row r="270" spans="1:2" ht="24" customHeight="1" x14ac:dyDescent="0.25">
      <c r="A270" s="105"/>
      <c r="B270" s="5"/>
    </row>
    <row r="271" spans="1:2" ht="24" customHeight="1" x14ac:dyDescent="0.25">
      <c r="A271" s="105"/>
      <c r="B271" s="5"/>
    </row>
    <row r="272" spans="1:2" ht="24" customHeight="1" x14ac:dyDescent="0.25">
      <c r="A272" s="105"/>
      <c r="B272" s="5"/>
    </row>
    <row r="273" spans="1:2" ht="24" customHeight="1" x14ac:dyDescent="0.25">
      <c r="A273" s="105"/>
      <c r="B273" s="5"/>
    </row>
    <row r="274" spans="1:2" ht="24" customHeight="1" x14ac:dyDescent="0.25">
      <c r="A274" s="105"/>
      <c r="B274" s="5"/>
    </row>
    <row r="275" spans="1:2" ht="24" customHeight="1" x14ac:dyDescent="0.25">
      <c r="A275" s="105"/>
      <c r="B275" s="5"/>
    </row>
    <row r="276" spans="1:2" ht="24" customHeight="1" x14ac:dyDescent="0.25">
      <c r="A276" s="105"/>
      <c r="B276" s="5"/>
    </row>
    <row r="277" spans="1:2" ht="24" customHeight="1" x14ac:dyDescent="0.25">
      <c r="A277" s="105"/>
      <c r="B277" s="5"/>
    </row>
    <row r="278" spans="1:2" ht="24" customHeight="1" x14ac:dyDescent="0.25">
      <c r="A278" s="105"/>
      <c r="B278" s="5"/>
    </row>
    <row r="279" spans="1:2" ht="24" customHeight="1" x14ac:dyDescent="0.25">
      <c r="A279" s="105"/>
      <c r="B279" s="5"/>
    </row>
    <row r="280" spans="1:2" ht="24" customHeight="1" x14ac:dyDescent="0.25">
      <c r="A280" s="105"/>
      <c r="B280" s="5"/>
    </row>
    <row r="281" spans="1:2" ht="24" customHeight="1" x14ac:dyDescent="0.25">
      <c r="A281" s="105"/>
      <c r="B281" s="5"/>
    </row>
    <row r="282" spans="1:2" ht="24" customHeight="1" x14ac:dyDescent="0.25">
      <c r="A282" s="105"/>
      <c r="B282" s="5"/>
    </row>
    <row r="283" spans="1:2" ht="24" customHeight="1" x14ac:dyDescent="0.25">
      <c r="A283" s="105"/>
      <c r="B283" s="5"/>
    </row>
    <row r="284" spans="1:2" ht="24" customHeight="1" x14ac:dyDescent="0.25">
      <c r="A284" s="105"/>
      <c r="B284" s="5"/>
    </row>
    <row r="285" spans="1:2" ht="24" customHeight="1" x14ac:dyDescent="0.25">
      <c r="A285" s="105"/>
      <c r="B285" s="5"/>
    </row>
    <row r="286" spans="1:2" ht="24" customHeight="1" x14ac:dyDescent="0.25">
      <c r="A286" s="105"/>
      <c r="B286" s="5"/>
    </row>
    <row r="287" spans="1:2" ht="24" customHeight="1" x14ac:dyDescent="0.25">
      <c r="A287" s="105"/>
      <c r="B287" s="5"/>
    </row>
    <row r="288" spans="1:2" ht="24" customHeight="1" x14ac:dyDescent="0.25">
      <c r="A288" s="105"/>
      <c r="B288" s="5"/>
    </row>
    <row r="289" spans="1:2" ht="24" customHeight="1" x14ac:dyDescent="0.25">
      <c r="A289" s="105"/>
      <c r="B289" s="5"/>
    </row>
    <row r="290" spans="1:2" ht="24" customHeight="1" x14ac:dyDescent="0.25">
      <c r="A290" s="105"/>
      <c r="B290" s="5"/>
    </row>
    <row r="291" spans="1:2" ht="24" customHeight="1" x14ac:dyDescent="0.25">
      <c r="A291" s="105"/>
      <c r="B291" s="5"/>
    </row>
    <row r="292" spans="1:2" ht="24" customHeight="1" x14ac:dyDescent="0.25">
      <c r="A292" s="105"/>
      <c r="B292" s="5"/>
    </row>
    <row r="293" spans="1:2" ht="24" customHeight="1" x14ac:dyDescent="0.25">
      <c r="A293" s="105"/>
      <c r="B293" s="5"/>
    </row>
    <row r="294" spans="1:2" ht="24" customHeight="1" x14ac:dyDescent="0.25">
      <c r="A294" s="105"/>
      <c r="B294" s="5"/>
    </row>
    <row r="295" spans="1:2" ht="24" customHeight="1" x14ac:dyDescent="0.25">
      <c r="A295" s="105"/>
      <c r="B295" s="5"/>
    </row>
    <row r="296" spans="1:2" ht="24" customHeight="1" x14ac:dyDescent="0.25">
      <c r="A296" s="105"/>
      <c r="B296" s="5"/>
    </row>
    <row r="297" spans="1:2" ht="24" customHeight="1" x14ac:dyDescent="0.25">
      <c r="A297" s="105"/>
      <c r="B297" s="5"/>
    </row>
    <row r="298" spans="1:2" ht="24" customHeight="1" x14ac:dyDescent="0.25">
      <c r="A298" s="105"/>
      <c r="B298" s="5"/>
    </row>
    <row r="299" spans="1:2" ht="24" customHeight="1" x14ac:dyDescent="0.25">
      <c r="A299" s="105"/>
      <c r="B299" s="5"/>
    </row>
    <row r="300" spans="1:2" ht="24" customHeight="1" x14ac:dyDescent="0.25">
      <c r="A300" s="105"/>
      <c r="B300" s="5"/>
    </row>
    <row r="301" spans="1:2" ht="24" customHeight="1" x14ac:dyDescent="0.25">
      <c r="A301" s="105"/>
      <c r="B301" s="5"/>
    </row>
    <row r="302" spans="1:2" ht="24" customHeight="1" x14ac:dyDescent="0.25">
      <c r="A302" s="105"/>
      <c r="B302" s="5"/>
    </row>
    <row r="303" spans="1:2" ht="24" customHeight="1" x14ac:dyDescent="0.25">
      <c r="A303" s="105"/>
      <c r="B303" s="5"/>
    </row>
    <row r="304" spans="1:2" ht="24" customHeight="1" x14ac:dyDescent="0.25">
      <c r="A304" s="105"/>
      <c r="B304" s="5"/>
    </row>
    <row r="305" spans="1:2" ht="24" customHeight="1" x14ac:dyDescent="0.25">
      <c r="A305" s="105"/>
      <c r="B305" s="5"/>
    </row>
    <row r="306" spans="1:2" ht="24" customHeight="1" x14ac:dyDescent="0.25">
      <c r="A306" s="105"/>
      <c r="B306" s="5"/>
    </row>
    <row r="307" spans="1:2" ht="24" customHeight="1" x14ac:dyDescent="0.25">
      <c r="A307" s="105"/>
      <c r="B307" s="5"/>
    </row>
    <row r="308" spans="1:2" ht="24" customHeight="1" x14ac:dyDescent="0.25">
      <c r="A308" s="105"/>
      <c r="B308" s="5"/>
    </row>
    <row r="309" spans="1:2" ht="24" customHeight="1" x14ac:dyDescent="0.25">
      <c r="A309" s="105"/>
      <c r="B309" s="5"/>
    </row>
    <row r="310" spans="1:2" ht="24" customHeight="1" x14ac:dyDescent="0.25">
      <c r="A310" s="105"/>
      <c r="B310" s="5"/>
    </row>
    <row r="311" spans="1:2" ht="24" customHeight="1" x14ac:dyDescent="0.25">
      <c r="A311" s="105"/>
      <c r="B311" s="5"/>
    </row>
    <row r="312" spans="1:2" ht="24" customHeight="1" x14ac:dyDescent="0.25">
      <c r="A312" s="105"/>
      <c r="B312" s="5"/>
    </row>
    <row r="313" spans="1:2" ht="24" customHeight="1" x14ac:dyDescent="0.25">
      <c r="A313" s="105"/>
      <c r="B313" s="5"/>
    </row>
    <row r="314" spans="1:2" ht="24" customHeight="1" x14ac:dyDescent="0.25">
      <c r="A314" s="105"/>
      <c r="B314" s="5"/>
    </row>
    <row r="315" spans="1:2" ht="24" customHeight="1" x14ac:dyDescent="0.25">
      <c r="A315" s="105"/>
      <c r="B315" s="5"/>
    </row>
    <row r="316" spans="1:2" ht="24" customHeight="1" x14ac:dyDescent="0.25">
      <c r="A316" s="105"/>
      <c r="B316" s="5"/>
    </row>
    <row r="317" spans="1:2" ht="24" customHeight="1" x14ac:dyDescent="0.25">
      <c r="A317" s="105"/>
      <c r="B317" s="5"/>
    </row>
    <row r="318" spans="1:2" ht="24" customHeight="1" x14ac:dyDescent="0.25">
      <c r="A318" s="105"/>
      <c r="B318" s="5"/>
    </row>
    <row r="319" spans="1:2" ht="24" customHeight="1" x14ac:dyDescent="0.25">
      <c r="A319" s="105"/>
      <c r="B319" s="5"/>
    </row>
    <row r="320" spans="1:2" ht="24" customHeight="1" x14ac:dyDescent="0.25">
      <c r="A320" s="105"/>
      <c r="B320" s="5"/>
    </row>
    <row r="321" spans="1:2" ht="24" customHeight="1" x14ac:dyDescent="0.25">
      <c r="A321" s="105"/>
      <c r="B321" s="5"/>
    </row>
    <row r="322" spans="1:2" ht="24" customHeight="1" x14ac:dyDescent="0.25">
      <c r="A322" s="105"/>
      <c r="B322" s="5"/>
    </row>
    <row r="323" spans="1:2" ht="24" customHeight="1" x14ac:dyDescent="0.25">
      <c r="A323" s="105"/>
      <c r="B323" s="5"/>
    </row>
    <row r="324" spans="1:2" ht="24" customHeight="1" x14ac:dyDescent="0.25">
      <c r="A324" s="105"/>
      <c r="B324" s="5"/>
    </row>
    <row r="325" spans="1:2" ht="24" customHeight="1" x14ac:dyDescent="0.25">
      <c r="A325" s="105"/>
      <c r="B325" s="5"/>
    </row>
    <row r="326" spans="1:2" ht="24" customHeight="1" x14ac:dyDescent="0.25">
      <c r="A326" s="105"/>
      <c r="B326" s="5"/>
    </row>
    <row r="327" spans="1:2" ht="24" customHeight="1" x14ac:dyDescent="0.25">
      <c r="A327" s="105"/>
      <c r="B327" s="5"/>
    </row>
    <row r="328" spans="1:2" ht="24" customHeight="1" x14ac:dyDescent="0.25">
      <c r="A328" s="105"/>
      <c r="B328" s="5"/>
    </row>
    <row r="329" spans="1:2" ht="24" customHeight="1" x14ac:dyDescent="0.25">
      <c r="A329" s="105"/>
      <c r="B329" s="5"/>
    </row>
    <row r="330" spans="1:2" ht="24" customHeight="1" x14ac:dyDescent="0.25">
      <c r="A330" s="105"/>
      <c r="B330" s="5"/>
    </row>
    <row r="331" spans="1:2" ht="24" customHeight="1" x14ac:dyDescent="0.25">
      <c r="A331" s="105"/>
      <c r="B331" s="5"/>
    </row>
    <row r="332" spans="1:2" ht="24" customHeight="1" x14ac:dyDescent="0.25">
      <c r="A332" s="105"/>
      <c r="B332" s="5"/>
    </row>
    <row r="333" spans="1:2" ht="24" customHeight="1" x14ac:dyDescent="0.25">
      <c r="A333" s="105"/>
      <c r="B333" s="5"/>
    </row>
    <row r="334" spans="1:2" ht="24" customHeight="1" x14ac:dyDescent="0.25">
      <c r="A334" s="105"/>
      <c r="B334" s="5"/>
    </row>
    <row r="335" spans="1:2" ht="24" customHeight="1" x14ac:dyDescent="0.25">
      <c r="A335" s="105"/>
      <c r="B335" s="5"/>
    </row>
    <row r="336" spans="1:2" ht="24" customHeight="1" x14ac:dyDescent="0.25">
      <c r="A336" s="105"/>
      <c r="B336" s="5"/>
    </row>
    <row r="337" spans="1:2" ht="24" customHeight="1" x14ac:dyDescent="0.25">
      <c r="A337" s="105"/>
      <c r="B337" s="5"/>
    </row>
    <row r="338" spans="1:2" ht="24" customHeight="1" x14ac:dyDescent="0.25">
      <c r="A338" s="105"/>
      <c r="B338" s="5"/>
    </row>
    <row r="339" spans="1:2" ht="24" customHeight="1" x14ac:dyDescent="0.25">
      <c r="A339" s="105"/>
      <c r="B339" s="5"/>
    </row>
    <row r="340" spans="1:2" ht="24" customHeight="1" x14ac:dyDescent="0.25">
      <c r="A340" s="105"/>
      <c r="B340" s="5"/>
    </row>
    <row r="341" spans="1:2" ht="24" customHeight="1" x14ac:dyDescent="0.25">
      <c r="A341" s="105"/>
      <c r="B341" s="5"/>
    </row>
    <row r="342" spans="1:2" ht="24" customHeight="1" x14ac:dyDescent="0.25">
      <c r="A342" s="105"/>
      <c r="B342" s="5"/>
    </row>
    <row r="343" spans="1:2" ht="24" customHeight="1" x14ac:dyDescent="0.25">
      <c r="A343" s="105"/>
      <c r="B343" s="5"/>
    </row>
    <row r="344" spans="1:2" ht="24" customHeight="1" x14ac:dyDescent="0.25">
      <c r="A344" s="105"/>
      <c r="B344" s="5"/>
    </row>
    <row r="345" spans="1:2" ht="24" customHeight="1" x14ac:dyDescent="0.25">
      <c r="A345" s="105"/>
      <c r="B345" s="5"/>
    </row>
    <row r="346" spans="1:2" ht="24" customHeight="1" x14ac:dyDescent="0.25">
      <c r="A346" s="105"/>
      <c r="B346" s="5"/>
    </row>
    <row r="347" spans="1:2" ht="24" customHeight="1" x14ac:dyDescent="0.25">
      <c r="A347" s="105"/>
      <c r="B347" s="5"/>
    </row>
    <row r="348" spans="1:2" ht="24" customHeight="1" x14ac:dyDescent="0.25">
      <c r="A348" s="105"/>
      <c r="B348" s="5"/>
    </row>
    <row r="349" spans="1:2" ht="24" customHeight="1" x14ac:dyDescent="0.25">
      <c r="A349" s="105"/>
      <c r="B349" s="5"/>
    </row>
    <row r="350" spans="1:2" ht="24" customHeight="1" x14ac:dyDescent="0.25">
      <c r="A350" s="105"/>
      <c r="B350" s="5"/>
    </row>
    <row r="351" spans="1:2" ht="24" customHeight="1" x14ac:dyDescent="0.25">
      <c r="A351" s="105"/>
      <c r="B351" s="5"/>
    </row>
    <row r="352" spans="1:2" ht="24" customHeight="1" x14ac:dyDescent="0.25">
      <c r="A352" s="105"/>
      <c r="B352" s="5"/>
    </row>
    <row r="353" spans="1:2" ht="24" customHeight="1" x14ac:dyDescent="0.25">
      <c r="A353" s="105"/>
      <c r="B353" s="5"/>
    </row>
    <row r="354" spans="1:2" ht="24" customHeight="1" x14ac:dyDescent="0.25">
      <c r="A354" s="105"/>
      <c r="B354" s="5"/>
    </row>
    <row r="355" spans="1:2" ht="24" customHeight="1" x14ac:dyDescent="0.25">
      <c r="A355" s="105"/>
      <c r="B355" s="5"/>
    </row>
    <row r="356" spans="1:2" ht="24" customHeight="1" x14ac:dyDescent="0.25">
      <c r="A356" s="105"/>
      <c r="B356" s="5"/>
    </row>
    <row r="357" spans="1:2" ht="24" customHeight="1" x14ac:dyDescent="0.25">
      <c r="A357" s="105"/>
      <c r="B357" s="5"/>
    </row>
    <row r="358" spans="1:2" ht="24" customHeight="1" x14ac:dyDescent="0.25">
      <c r="A358" s="105"/>
      <c r="B358" s="5"/>
    </row>
    <row r="359" spans="1:2" ht="24" customHeight="1" x14ac:dyDescent="0.25">
      <c r="A359" s="105"/>
      <c r="B359" s="5"/>
    </row>
    <row r="360" spans="1:2" ht="24" customHeight="1" x14ac:dyDescent="0.25">
      <c r="A360" s="105"/>
      <c r="B360" s="5"/>
    </row>
    <row r="361" spans="1:2" ht="24" customHeight="1" x14ac:dyDescent="0.25">
      <c r="A361" s="105"/>
      <c r="B361" s="5"/>
    </row>
    <row r="362" spans="1:2" ht="24" customHeight="1" x14ac:dyDescent="0.25">
      <c r="A362" s="105"/>
      <c r="B362" s="5"/>
    </row>
    <row r="363" spans="1:2" ht="24" customHeight="1" x14ac:dyDescent="0.25">
      <c r="A363" s="105"/>
      <c r="B363" s="5"/>
    </row>
    <row r="364" spans="1:2" ht="24" customHeight="1" x14ac:dyDescent="0.25">
      <c r="A364" s="105"/>
      <c r="B364" s="5"/>
    </row>
    <row r="365" spans="1:2" ht="24" customHeight="1" x14ac:dyDescent="0.25">
      <c r="A365" s="105"/>
      <c r="B365" s="5"/>
    </row>
    <row r="366" spans="1:2" ht="24" customHeight="1" x14ac:dyDescent="0.25">
      <c r="A366" s="105"/>
      <c r="B366" s="5"/>
    </row>
    <row r="367" spans="1:2" ht="24" customHeight="1" x14ac:dyDescent="0.25">
      <c r="A367" s="105"/>
      <c r="B367" s="5"/>
    </row>
    <row r="368" spans="1:2" ht="24" customHeight="1" x14ac:dyDescent="0.25">
      <c r="A368" s="105"/>
      <c r="B368" s="5"/>
    </row>
    <row r="369" spans="1:2" ht="24" customHeight="1" x14ac:dyDescent="0.25">
      <c r="A369" s="105"/>
      <c r="B369" s="5"/>
    </row>
    <row r="370" spans="1:2" ht="24" customHeight="1" x14ac:dyDescent="0.25">
      <c r="A370" s="105"/>
      <c r="B370" s="5"/>
    </row>
    <row r="371" spans="1:2" ht="24" customHeight="1" x14ac:dyDescent="0.25">
      <c r="A371" s="105"/>
      <c r="B371" s="5"/>
    </row>
    <row r="372" spans="1:2" ht="24" customHeight="1" x14ac:dyDescent="0.25">
      <c r="A372" s="105"/>
      <c r="B372" s="5"/>
    </row>
    <row r="373" spans="1:2" ht="24" customHeight="1" x14ac:dyDescent="0.25">
      <c r="A373" s="105"/>
      <c r="B373" s="5"/>
    </row>
    <row r="374" spans="1:2" ht="24" customHeight="1" x14ac:dyDescent="0.25">
      <c r="A374" s="105"/>
      <c r="B374" s="5"/>
    </row>
    <row r="375" spans="1:2" ht="24" customHeight="1" x14ac:dyDescent="0.25">
      <c r="A375" s="105"/>
      <c r="B375" s="5"/>
    </row>
    <row r="376" spans="1:2" ht="24" customHeight="1" x14ac:dyDescent="0.25">
      <c r="A376" s="105"/>
      <c r="B376" s="5"/>
    </row>
    <row r="377" spans="1:2" ht="24" customHeight="1" x14ac:dyDescent="0.25">
      <c r="A377" s="105"/>
      <c r="B377" s="5"/>
    </row>
    <row r="378" spans="1:2" ht="24" customHeight="1" x14ac:dyDescent="0.25">
      <c r="A378" s="105"/>
      <c r="B378" s="5"/>
    </row>
    <row r="379" spans="1:2" ht="24" customHeight="1" x14ac:dyDescent="0.25">
      <c r="A379" s="105"/>
      <c r="B379" s="5"/>
    </row>
    <row r="380" spans="1:2" ht="24" customHeight="1" x14ac:dyDescent="0.25">
      <c r="A380" s="105"/>
      <c r="B380" s="5"/>
    </row>
    <row r="381" spans="1:2" ht="24" customHeight="1" x14ac:dyDescent="0.25">
      <c r="A381" s="105"/>
      <c r="B381" s="5"/>
    </row>
    <row r="382" spans="1:2" ht="24" customHeight="1" x14ac:dyDescent="0.25">
      <c r="A382" s="105"/>
      <c r="B382" s="5"/>
    </row>
    <row r="383" spans="1:2" ht="24" customHeight="1" x14ac:dyDescent="0.25">
      <c r="A383" s="105"/>
      <c r="B383" s="5"/>
    </row>
    <row r="384" spans="1:2" ht="24" customHeight="1" x14ac:dyDescent="0.25">
      <c r="A384" s="105"/>
      <c r="B384" s="5"/>
    </row>
    <row r="385" spans="1:2" ht="24" customHeight="1" x14ac:dyDescent="0.25">
      <c r="A385" s="105"/>
      <c r="B385" s="5"/>
    </row>
    <row r="386" spans="1:2" ht="24" customHeight="1" x14ac:dyDescent="0.25">
      <c r="A386" s="105"/>
      <c r="B386" s="5"/>
    </row>
    <row r="387" spans="1:2" ht="24" customHeight="1" x14ac:dyDescent="0.25">
      <c r="A387" s="105"/>
      <c r="B387" s="5"/>
    </row>
    <row r="388" spans="1:2" ht="24" customHeight="1" x14ac:dyDescent="0.25">
      <c r="A388" s="105"/>
      <c r="B388" s="5"/>
    </row>
    <row r="389" spans="1:2" ht="24" customHeight="1" x14ac:dyDescent="0.25">
      <c r="A389" s="105"/>
      <c r="B389" s="5"/>
    </row>
    <row r="390" spans="1:2" ht="24" customHeight="1" x14ac:dyDescent="0.25">
      <c r="A390" s="105"/>
      <c r="B390" s="5"/>
    </row>
    <row r="391" spans="1:2" ht="24" customHeight="1" x14ac:dyDescent="0.25">
      <c r="A391" s="105"/>
      <c r="B391" s="5"/>
    </row>
    <row r="392" spans="1:2" ht="24" customHeight="1" x14ac:dyDescent="0.25">
      <c r="A392" s="105"/>
      <c r="B392" s="5"/>
    </row>
    <row r="393" spans="1:2" ht="24" customHeight="1" x14ac:dyDescent="0.25">
      <c r="A393" s="105"/>
      <c r="B393" s="5"/>
    </row>
    <row r="394" spans="1:2" ht="24" customHeight="1" x14ac:dyDescent="0.25">
      <c r="A394" s="105"/>
      <c r="B394" s="5"/>
    </row>
    <row r="395" spans="1:2" ht="24" customHeight="1" x14ac:dyDescent="0.25">
      <c r="A395" s="105"/>
      <c r="B395" s="5"/>
    </row>
    <row r="396" spans="1:2" ht="24" customHeight="1" x14ac:dyDescent="0.25">
      <c r="A396" s="105"/>
      <c r="B396" s="5"/>
    </row>
    <row r="397" spans="1:2" ht="24" customHeight="1" x14ac:dyDescent="0.25">
      <c r="A397" s="105"/>
      <c r="B397" s="5"/>
    </row>
    <row r="398" spans="1:2" ht="24" customHeight="1" x14ac:dyDescent="0.25">
      <c r="A398" s="105"/>
      <c r="B398" s="5"/>
    </row>
    <row r="399" spans="1:2" ht="24" customHeight="1" x14ac:dyDescent="0.25">
      <c r="A399" s="105"/>
      <c r="B399" s="5"/>
    </row>
    <row r="400" spans="1:2" ht="24" customHeight="1" x14ac:dyDescent="0.25">
      <c r="A400" s="105"/>
      <c r="B400" s="5"/>
    </row>
    <row r="401" spans="1:2" ht="24" customHeight="1" x14ac:dyDescent="0.25">
      <c r="A401" s="105"/>
      <c r="B401" s="5"/>
    </row>
    <row r="402" spans="1:2" ht="24" customHeight="1" x14ac:dyDescent="0.25">
      <c r="A402" s="105"/>
      <c r="B402" s="5"/>
    </row>
    <row r="403" spans="1:2" ht="24" customHeight="1" x14ac:dyDescent="0.25">
      <c r="A403" s="105"/>
      <c r="B403" s="5"/>
    </row>
    <row r="404" spans="1:2" ht="24" customHeight="1" x14ac:dyDescent="0.25">
      <c r="A404" s="105"/>
      <c r="B404" s="5"/>
    </row>
    <row r="405" spans="1:2" ht="24" customHeight="1" x14ac:dyDescent="0.25">
      <c r="A405" s="105"/>
      <c r="B405" s="5"/>
    </row>
    <row r="406" spans="1:2" ht="24" customHeight="1" x14ac:dyDescent="0.25">
      <c r="A406" s="105"/>
      <c r="B406" s="5"/>
    </row>
    <row r="407" spans="1:2" ht="24" customHeight="1" x14ac:dyDescent="0.25">
      <c r="A407" s="105"/>
      <c r="B407" s="5"/>
    </row>
    <row r="408" spans="1:2" ht="24" customHeight="1" x14ac:dyDescent="0.25">
      <c r="A408" s="105"/>
      <c r="B408" s="5"/>
    </row>
    <row r="409" spans="1:2" ht="24" customHeight="1" x14ac:dyDescent="0.25">
      <c r="A409" s="105"/>
      <c r="B409" s="5"/>
    </row>
    <row r="410" spans="1:2" ht="24" customHeight="1" x14ac:dyDescent="0.25">
      <c r="A410" s="105"/>
      <c r="B410" s="5"/>
    </row>
    <row r="411" spans="1:2" ht="24" customHeight="1" x14ac:dyDescent="0.25">
      <c r="A411" s="105"/>
      <c r="B411" s="5"/>
    </row>
    <row r="412" spans="1:2" ht="24" customHeight="1" x14ac:dyDescent="0.25">
      <c r="A412" s="105"/>
      <c r="B412" s="5"/>
    </row>
    <row r="413" spans="1:2" ht="24" customHeight="1" x14ac:dyDescent="0.25">
      <c r="A413" s="105"/>
      <c r="B413" s="5"/>
    </row>
    <row r="414" spans="1:2" ht="24" customHeight="1" x14ac:dyDescent="0.25">
      <c r="A414" s="105"/>
      <c r="B414" s="5"/>
    </row>
    <row r="415" spans="1:2" ht="24" customHeight="1" x14ac:dyDescent="0.25">
      <c r="A415" s="105"/>
      <c r="B415" s="5"/>
    </row>
    <row r="416" spans="1:2" ht="24" customHeight="1" x14ac:dyDescent="0.25">
      <c r="A416" s="105"/>
      <c r="B416" s="5"/>
    </row>
    <row r="417" spans="1:2" ht="24" customHeight="1" x14ac:dyDescent="0.25">
      <c r="A417" s="105"/>
      <c r="B417" s="5"/>
    </row>
    <row r="418" spans="1:2" ht="24" customHeight="1" x14ac:dyDescent="0.25">
      <c r="A418" s="105"/>
      <c r="B418" s="5"/>
    </row>
    <row r="419" spans="1:2" ht="24" customHeight="1" x14ac:dyDescent="0.25">
      <c r="A419" s="105"/>
      <c r="B419" s="5"/>
    </row>
    <row r="420" spans="1:2" ht="24" customHeight="1" x14ac:dyDescent="0.25">
      <c r="A420" s="105"/>
      <c r="B420" s="5"/>
    </row>
    <row r="421" spans="1:2" ht="24" customHeight="1" x14ac:dyDescent="0.25">
      <c r="A421" s="105"/>
      <c r="B421" s="5"/>
    </row>
    <row r="422" spans="1:2" ht="24" customHeight="1" x14ac:dyDescent="0.25">
      <c r="A422" s="105"/>
      <c r="B422" s="5"/>
    </row>
    <row r="423" spans="1:2" ht="24" customHeight="1" x14ac:dyDescent="0.25">
      <c r="A423" s="105"/>
      <c r="B423" s="5"/>
    </row>
    <row r="424" spans="1:2" ht="24" customHeight="1" x14ac:dyDescent="0.25">
      <c r="A424" s="105"/>
      <c r="B424" s="5"/>
    </row>
    <row r="425" spans="1:2" ht="24" customHeight="1" x14ac:dyDescent="0.25">
      <c r="A425" s="105"/>
      <c r="B425" s="5"/>
    </row>
    <row r="426" spans="1:2" ht="24" customHeight="1" x14ac:dyDescent="0.25">
      <c r="A426" s="105"/>
      <c r="B426" s="5"/>
    </row>
    <row r="427" spans="1:2" ht="24" customHeight="1" x14ac:dyDescent="0.25">
      <c r="A427" s="105"/>
      <c r="B427" s="5"/>
    </row>
    <row r="428" spans="1:2" ht="24" customHeight="1" x14ac:dyDescent="0.25">
      <c r="A428" s="105"/>
      <c r="B428" s="5"/>
    </row>
    <row r="429" spans="1:2" ht="24" customHeight="1" x14ac:dyDescent="0.25">
      <c r="A429" s="105"/>
      <c r="B429" s="5"/>
    </row>
    <row r="430" spans="1:2" ht="24" customHeight="1" x14ac:dyDescent="0.25">
      <c r="A430" s="105"/>
      <c r="B430" s="5"/>
    </row>
    <row r="431" spans="1:2" ht="24" customHeight="1" x14ac:dyDescent="0.25">
      <c r="A431" s="105"/>
      <c r="B431" s="5"/>
    </row>
    <row r="432" spans="1:2" ht="24" customHeight="1" x14ac:dyDescent="0.25">
      <c r="A432" s="105"/>
      <c r="B432" s="5"/>
    </row>
    <row r="433" spans="1:2" ht="24" customHeight="1" x14ac:dyDescent="0.25">
      <c r="A433" s="105"/>
      <c r="B433" s="5"/>
    </row>
    <row r="434" spans="1:2" ht="24" customHeight="1" x14ac:dyDescent="0.25">
      <c r="A434" s="105"/>
      <c r="B434" s="5"/>
    </row>
    <row r="435" spans="1:2" ht="24" customHeight="1" x14ac:dyDescent="0.25">
      <c r="A435" s="105"/>
      <c r="B435" s="5"/>
    </row>
    <row r="436" spans="1:2" ht="24" customHeight="1" x14ac:dyDescent="0.25">
      <c r="A436" s="105"/>
      <c r="B436" s="5"/>
    </row>
    <row r="437" spans="1:2" ht="24" customHeight="1" x14ac:dyDescent="0.25">
      <c r="A437" s="105"/>
      <c r="B437" s="5"/>
    </row>
    <row r="438" spans="1:2" ht="24" customHeight="1" x14ac:dyDescent="0.25">
      <c r="A438" s="105"/>
      <c r="B438" s="5"/>
    </row>
    <row r="439" spans="1:2" ht="24" customHeight="1" x14ac:dyDescent="0.25">
      <c r="A439" s="105"/>
      <c r="B439" s="5"/>
    </row>
    <row r="440" spans="1:2" ht="24" customHeight="1" x14ac:dyDescent="0.25">
      <c r="A440" s="105"/>
      <c r="B440" s="5"/>
    </row>
    <row r="441" spans="1:2" ht="24" customHeight="1" x14ac:dyDescent="0.25">
      <c r="A441" s="105"/>
      <c r="B441" s="5"/>
    </row>
    <row r="442" spans="1:2" ht="24" customHeight="1" x14ac:dyDescent="0.25">
      <c r="A442" s="105"/>
      <c r="B442" s="5"/>
    </row>
    <row r="443" spans="1:2" ht="24" customHeight="1" x14ac:dyDescent="0.25">
      <c r="A443" s="105"/>
      <c r="B443" s="5"/>
    </row>
    <row r="444" spans="1:2" ht="24" customHeight="1" x14ac:dyDescent="0.25">
      <c r="A444" s="105"/>
      <c r="B444" s="5"/>
    </row>
    <row r="445" spans="1:2" ht="24" customHeight="1" x14ac:dyDescent="0.25">
      <c r="A445" s="105"/>
      <c r="B445" s="5"/>
    </row>
    <row r="446" spans="1:2" ht="24" customHeight="1" x14ac:dyDescent="0.25">
      <c r="A446" s="105"/>
      <c r="B446" s="5"/>
    </row>
    <row r="447" spans="1:2" ht="24" customHeight="1" x14ac:dyDescent="0.25">
      <c r="A447" s="105"/>
      <c r="B447" s="5"/>
    </row>
    <row r="448" spans="1:2" ht="24" customHeight="1" x14ac:dyDescent="0.25">
      <c r="A448" s="105"/>
      <c r="B448" s="5"/>
    </row>
    <row r="449" spans="1:2" ht="24" customHeight="1" x14ac:dyDescent="0.25">
      <c r="A449" s="105"/>
      <c r="B449" s="5"/>
    </row>
    <row r="450" spans="1:2" ht="24" customHeight="1" x14ac:dyDescent="0.25">
      <c r="A450" s="105"/>
      <c r="B450" s="5"/>
    </row>
    <row r="451" spans="1:2" ht="24" customHeight="1" x14ac:dyDescent="0.25">
      <c r="A451" s="105"/>
      <c r="B451" s="5"/>
    </row>
    <row r="452" spans="1:2" ht="24" customHeight="1" x14ac:dyDescent="0.25">
      <c r="A452" s="105"/>
      <c r="B452" s="5"/>
    </row>
    <row r="453" spans="1:2" ht="24" customHeight="1" x14ac:dyDescent="0.25">
      <c r="A453" s="105"/>
      <c r="B453" s="5"/>
    </row>
    <row r="454" spans="1:2" ht="24" customHeight="1" x14ac:dyDescent="0.25">
      <c r="A454" s="105"/>
      <c r="B454" s="5"/>
    </row>
    <row r="455" spans="1:2" ht="24" customHeight="1" x14ac:dyDescent="0.25">
      <c r="A455" s="105"/>
      <c r="B455" s="5"/>
    </row>
    <row r="456" spans="1:2" ht="24" customHeight="1" x14ac:dyDescent="0.25">
      <c r="A456" s="105"/>
      <c r="B456" s="5"/>
    </row>
    <row r="457" spans="1:2" ht="24" customHeight="1" x14ac:dyDescent="0.25">
      <c r="A457" s="105"/>
      <c r="B457" s="5"/>
    </row>
    <row r="458" spans="1:2" ht="24" customHeight="1" x14ac:dyDescent="0.25">
      <c r="A458" s="105"/>
      <c r="B458" s="5"/>
    </row>
    <row r="459" spans="1:2" ht="24" customHeight="1" x14ac:dyDescent="0.25">
      <c r="A459" s="105"/>
      <c r="B459" s="5"/>
    </row>
    <row r="460" spans="1:2" ht="24" customHeight="1" x14ac:dyDescent="0.25">
      <c r="A460" s="105"/>
      <c r="B460" s="5"/>
    </row>
    <row r="461" spans="1:2" ht="24" customHeight="1" x14ac:dyDescent="0.25">
      <c r="A461" s="105"/>
      <c r="B461" s="5"/>
    </row>
    <row r="462" spans="1:2" ht="24" customHeight="1" x14ac:dyDescent="0.25">
      <c r="A462" s="105"/>
      <c r="B462" s="5"/>
    </row>
    <row r="463" spans="1:2" ht="24" customHeight="1" x14ac:dyDescent="0.25">
      <c r="A463" s="105"/>
      <c r="B463" s="5"/>
    </row>
    <row r="464" spans="1:2" ht="24" customHeight="1" x14ac:dyDescent="0.25">
      <c r="A464" s="105"/>
      <c r="B464" s="5"/>
    </row>
    <row r="465" spans="1:2" ht="24" customHeight="1" x14ac:dyDescent="0.25">
      <c r="A465" s="105"/>
      <c r="B465" s="5"/>
    </row>
    <row r="466" spans="1:2" ht="24" customHeight="1" x14ac:dyDescent="0.25">
      <c r="A466" s="105"/>
      <c r="B466" s="5"/>
    </row>
    <row r="467" spans="1:2" ht="24" customHeight="1" x14ac:dyDescent="0.25">
      <c r="A467" s="105"/>
      <c r="B467" s="5"/>
    </row>
    <row r="468" spans="1:2" ht="24" customHeight="1" x14ac:dyDescent="0.25">
      <c r="A468" s="105"/>
      <c r="B468" s="5"/>
    </row>
    <row r="469" spans="1:2" ht="24" customHeight="1" x14ac:dyDescent="0.25">
      <c r="A469" s="105"/>
      <c r="B469" s="5"/>
    </row>
    <row r="470" spans="1:2" ht="24" customHeight="1" x14ac:dyDescent="0.25">
      <c r="A470" s="105"/>
      <c r="B470" s="5"/>
    </row>
    <row r="471" spans="1:2" ht="24" customHeight="1" x14ac:dyDescent="0.25">
      <c r="A471" s="105"/>
      <c r="B471" s="5"/>
    </row>
    <row r="472" spans="1:2" ht="24" customHeight="1" x14ac:dyDescent="0.25">
      <c r="A472" s="105"/>
      <c r="B472" s="5"/>
    </row>
    <row r="473" spans="1:2" ht="24" customHeight="1" x14ac:dyDescent="0.25">
      <c r="A473" s="105"/>
      <c r="B473" s="5"/>
    </row>
    <row r="474" spans="1:2" ht="24" customHeight="1" x14ac:dyDescent="0.25">
      <c r="A474" s="105"/>
      <c r="B474" s="5"/>
    </row>
    <row r="475" spans="1:2" ht="24" customHeight="1" x14ac:dyDescent="0.25">
      <c r="A475" s="105"/>
      <c r="B475" s="5"/>
    </row>
    <row r="476" spans="1:2" ht="24" customHeight="1" x14ac:dyDescent="0.25">
      <c r="A476" s="105"/>
      <c r="B476" s="5"/>
    </row>
    <row r="477" spans="1:2" ht="24" customHeight="1" x14ac:dyDescent="0.25">
      <c r="A477" s="105"/>
      <c r="B477" s="5"/>
    </row>
    <row r="478" spans="1:2" ht="24" customHeight="1" x14ac:dyDescent="0.25">
      <c r="A478" s="105"/>
      <c r="B478" s="5"/>
    </row>
    <row r="479" spans="1:2" ht="24" customHeight="1" x14ac:dyDescent="0.25">
      <c r="A479" s="105"/>
      <c r="B479" s="5"/>
    </row>
    <row r="480" spans="1:2" ht="24" customHeight="1" x14ac:dyDescent="0.25">
      <c r="A480" s="105"/>
      <c r="B480" s="5"/>
    </row>
    <row r="481" spans="1:2" ht="24" customHeight="1" x14ac:dyDescent="0.25">
      <c r="A481" s="105"/>
      <c r="B481" s="5"/>
    </row>
    <row r="482" spans="1:2" ht="24" customHeight="1" x14ac:dyDescent="0.25">
      <c r="A482" s="105"/>
      <c r="B482" s="5"/>
    </row>
    <row r="483" spans="1:2" ht="24" customHeight="1" x14ac:dyDescent="0.25">
      <c r="A483" s="105"/>
      <c r="B483" s="5"/>
    </row>
    <row r="484" spans="1:2" ht="24" customHeight="1" x14ac:dyDescent="0.25">
      <c r="A484" s="105"/>
      <c r="B484" s="5"/>
    </row>
    <row r="485" spans="1:2" ht="24" customHeight="1" x14ac:dyDescent="0.25">
      <c r="A485" s="105"/>
      <c r="B485" s="5"/>
    </row>
    <row r="486" spans="1:2" ht="24" customHeight="1" x14ac:dyDescent="0.25">
      <c r="A486" s="105"/>
      <c r="B486" s="5"/>
    </row>
    <row r="487" spans="1:2" ht="24" customHeight="1" x14ac:dyDescent="0.25">
      <c r="A487" s="105"/>
      <c r="B487" s="5"/>
    </row>
    <row r="488" spans="1:2" ht="24" customHeight="1" x14ac:dyDescent="0.25">
      <c r="A488" s="105"/>
      <c r="B488" s="5"/>
    </row>
    <row r="489" spans="1:2" ht="24" customHeight="1" x14ac:dyDescent="0.25">
      <c r="A489" s="105"/>
      <c r="B489" s="5"/>
    </row>
    <row r="490" spans="1:2" ht="24" customHeight="1" x14ac:dyDescent="0.25">
      <c r="A490" s="105"/>
      <c r="B490" s="5"/>
    </row>
    <row r="491" spans="1:2" ht="24" customHeight="1" x14ac:dyDescent="0.25">
      <c r="A491" s="105"/>
      <c r="B491" s="5"/>
    </row>
    <row r="492" spans="1:2" ht="24" customHeight="1" x14ac:dyDescent="0.25">
      <c r="A492" s="105"/>
      <c r="B492" s="5"/>
    </row>
    <row r="493" spans="1:2" ht="24" customHeight="1" x14ac:dyDescent="0.25">
      <c r="A493" s="105"/>
      <c r="B493" s="5"/>
    </row>
    <row r="494" spans="1:2" ht="24" customHeight="1" x14ac:dyDescent="0.25">
      <c r="A494" s="105"/>
      <c r="B494" s="5"/>
    </row>
    <row r="495" spans="1:2" ht="24" customHeight="1" x14ac:dyDescent="0.25">
      <c r="A495" s="105"/>
      <c r="B495" s="5"/>
    </row>
    <row r="496" spans="1:2" ht="24" customHeight="1" x14ac:dyDescent="0.25">
      <c r="A496" s="105"/>
      <c r="B496" s="5"/>
    </row>
    <row r="497" spans="1:2" ht="24" customHeight="1" x14ac:dyDescent="0.25">
      <c r="A497" s="105"/>
      <c r="B497" s="5"/>
    </row>
    <row r="498" spans="1:2" ht="24" customHeight="1" x14ac:dyDescent="0.25">
      <c r="A498" s="105"/>
      <c r="B498" s="5"/>
    </row>
    <row r="499" spans="1:2" ht="24" customHeight="1" x14ac:dyDescent="0.25">
      <c r="A499" s="105"/>
      <c r="B499" s="5"/>
    </row>
    <row r="500" spans="1:2" ht="24" customHeight="1" x14ac:dyDescent="0.25">
      <c r="A500" s="105"/>
      <c r="B500" s="5"/>
    </row>
    <row r="501" spans="1:2" ht="24" customHeight="1" x14ac:dyDescent="0.25">
      <c r="A501" s="105"/>
      <c r="B501" s="5"/>
    </row>
    <row r="502" spans="1:2" ht="24" customHeight="1" x14ac:dyDescent="0.25">
      <c r="A502" s="105"/>
      <c r="B502" s="5"/>
    </row>
    <row r="503" spans="1:2" ht="24" customHeight="1" x14ac:dyDescent="0.25">
      <c r="A503" s="105"/>
      <c r="B503" s="5"/>
    </row>
    <row r="504" spans="1:2" ht="24" customHeight="1" x14ac:dyDescent="0.25">
      <c r="A504" s="105"/>
      <c r="B504" s="5"/>
    </row>
    <row r="505" spans="1:2" ht="24" customHeight="1" x14ac:dyDescent="0.25">
      <c r="A505" s="105"/>
      <c r="B505" s="5"/>
    </row>
    <row r="506" spans="1:2" ht="24" customHeight="1" x14ac:dyDescent="0.25">
      <c r="A506" s="105"/>
      <c r="B506" s="5"/>
    </row>
  </sheetData>
  <mergeCells count="2">
    <mergeCell ref="A2:G2"/>
    <mergeCell ref="A1:G1"/>
  </mergeCells>
  <pageMargins left="0.75" right="0.75" top="1" bottom="1" header="0.5" footer="0.5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338"/>
  <sheetViews>
    <sheetView zoomScaleNormal="100" workbookViewId="0">
      <pane ySplit="3" topLeftCell="A4" activePane="bottomLeft" state="frozen"/>
      <selection pane="bottomLeft" activeCell="B22" sqref="B22"/>
    </sheetView>
  </sheetViews>
  <sheetFormatPr defaultColWidth="25.140625" defaultRowHeight="24" customHeight="1" x14ac:dyDescent="0.25"/>
  <cols>
    <col min="1" max="1" width="30.42578125" style="114" customWidth="1"/>
    <col min="2" max="2" width="25.140625" style="120"/>
    <col min="3" max="3" width="19.85546875" style="16" customWidth="1"/>
    <col min="4" max="4" width="42.42578125" style="16" customWidth="1"/>
    <col min="5" max="5" width="19.140625" style="16" customWidth="1"/>
    <col min="6" max="6" width="38.7109375" style="16" customWidth="1"/>
    <col min="7" max="7" width="18" style="16" customWidth="1"/>
    <col min="8" max="8" width="53.7109375" style="16" customWidth="1"/>
    <col min="9" max="9" width="25.140625" style="16" hidden="1" customWidth="1"/>
    <col min="10" max="11" width="25.140625" style="16"/>
    <col min="12" max="12" width="25.140625" style="18"/>
    <col min="13" max="13" width="25.140625" style="131"/>
    <col min="14" max="14" width="25.140625" style="135"/>
    <col min="15" max="15" width="25.140625" style="19"/>
    <col min="16" max="16384" width="25.140625" style="15"/>
  </cols>
  <sheetData>
    <row r="1" spans="1:32" s="4" customFormat="1" ht="54.75" customHeight="1" x14ac:dyDescent="0.25">
      <c r="A1" s="210"/>
      <c r="B1" s="210"/>
      <c r="C1" s="210"/>
      <c r="D1" s="210"/>
      <c r="E1" s="210"/>
      <c r="F1" s="210"/>
      <c r="G1" s="210"/>
      <c r="H1" s="69"/>
      <c r="I1" s="123"/>
      <c r="J1" s="127"/>
      <c r="K1" s="123"/>
      <c r="L1" s="123"/>
      <c r="M1" s="129"/>
      <c r="N1" s="123"/>
      <c r="O1" s="123"/>
      <c r="P1" s="69"/>
      <c r="Q1" s="69"/>
      <c r="R1" s="69"/>
      <c r="S1" s="69"/>
      <c r="T1" s="69"/>
      <c r="U1" s="76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</row>
    <row r="2" spans="1:32" s="12" customFormat="1" ht="24.75" customHeight="1" x14ac:dyDescent="0.25">
      <c r="A2" s="209" t="s">
        <v>259</v>
      </c>
      <c r="B2" s="209"/>
      <c r="C2" s="209"/>
      <c r="D2" s="209"/>
      <c r="E2" s="209"/>
      <c r="F2" s="209"/>
      <c r="G2" s="209"/>
      <c r="H2" s="25"/>
      <c r="I2" s="124"/>
      <c r="J2" s="128" t="s">
        <v>253</v>
      </c>
      <c r="K2" s="126" t="e">
        <f ca="1">SUM(J:J)</f>
        <v>#NAME?</v>
      </c>
      <c r="L2" s="124"/>
      <c r="M2" s="130"/>
      <c r="N2" s="134"/>
      <c r="O2" s="124"/>
      <c r="P2" s="25"/>
      <c r="Q2" s="25"/>
      <c r="R2" s="25"/>
      <c r="S2" s="25"/>
      <c r="T2" s="26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</row>
    <row r="3" spans="1:32" s="34" customFormat="1" ht="36" customHeight="1" x14ac:dyDescent="0.25">
      <c r="A3" s="30" t="s">
        <v>261</v>
      </c>
      <c r="B3" s="30" t="s">
        <v>37</v>
      </c>
      <c r="C3" s="30" t="s">
        <v>38</v>
      </c>
      <c r="D3" s="30" t="s">
        <v>39</v>
      </c>
      <c r="E3" s="30" t="s">
        <v>40</v>
      </c>
      <c r="F3" s="30" t="s">
        <v>41</v>
      </c>
      <c r="G3" s="30" t="s">
        <v>42</v>
      </c>
      <c r="H3" s="30" t="s">
        <v>43</v>
      </c>
      <c r="I3" s="30" t="s">
        <v>44</v>
      </c>
      <c r="J3" s="30" t="s">
        <v>6</v>
      </c>
      <c r="K3" s="125" t="s">
        <v>7</v>
      </c>
      <c r="L3" s="31" t="s">
        <v>9</v>
      </c>
      <c r="M3" s="31" t="s">
        <v>10</v>
      </c>
      <c r="N3" s="31" t="s">
        <v>11</v>
      </c>
      <c r="O3" s="33" t="s">
        <v>256</v>
      </c>
    </row>
    <row r="4" spans="1:32" ht="24" customHeight="1" x14ac:dyDescent="0.25">
      <c r="A4" s="116" t="s">
        <v>236</v>
      </c>
      <c r="B4" s="120">
        <f t="shared" ref="B4:B67" si="0">IF(C4&gt;0,1,0)</f>
        <v>1</v>
      </c>
      <c r="C4" s="133">
        <v>6</v>
      </c>
      <c r="D4" s="111" t="s">
        <v>53</v>
      </c>
      <c r="E4" s="133">
        <v>4</v>
      </c>
      <c r="F4" s="111" t="s">
        <v>53</v>
      </c>
      <c r="G4" s="133">
        <v>4</v>
      </c>
      <c r="H4" s="111" t="s">
        <v>53</v>
      </c>
      <c r="I4" s="16" t="str">
        <f t="shared" ref="I4:I67" si="1">IF(C4&lt;=3,"0",IF(C4&lt;=10,"5",IF(C4&lt;=15,"4",IF(C4&lt;=20,"3",IF(C4&lt;=30,"2",IF(C4&lt;=100,"1","0"))))))</f>
        <v>5</v>
      </c>
      <c r="J4" s="16" t="e">
        <f ca="1">_xll.GoogleResultCount("orlando pool leak")</f>
        <v>#NAME?</v>
      </c>
      <c r="K4" s="17" t="e">
        <f t="shared" ref="K4:K67" ca="1" si="2">J4/$K$2</f>
        <v>#NAME?</v>
      </c>
      <c r="L4" s="18">
        <v>0</v>
      </c>
      <c r="M4" s="131">
        <v>0</v>
      </c>
      <c r="N4" s="135" t="s">
        <v>239</v>
      </c>
      <c r="O4" s="19" t="e">
        <f t="shared" ref="O4:O67" ca="1" si="3">(B4+I4)*K4</f>
        <v>#NAME?</v>
      </c>
    </row>
    <row r="5" spans="1:32" ht="24" customHeight="1" x14ac:dyDescent="0.25">
      <c r="A5" s="117" t="s">
        <v>237</v>
      </c>
      <c r="B5" s="120">
        <f t="shared" si="0"/>
        <v>1</v>
      </c>
      <c r="C5" s="133">
        <v>6</v>
      </c>
      <c r="D5" s="111" t="s">
        <v>53</v>
      </c>
      <c r="E5" s="133">
        <v>4</v>
      </c>
      <c r="F5" s="111" t="s">
        <v>53</v>
      </c>
      <c r="G5" s="133">
        <v>4</v>
      </c>
      <c r="H5" s="111" t="s">
        <v>53</v>
      </c>
      <c r="I5" s="16" t="str">
        <f t="shared" si="1"/>
        <v>5</v>
      </c>
      <c r="J5" s="16" t="e">
        <f ca="1">_xll.GoogleResultCount("pool leak orlando")</f>
        <v>#NAME?</v>
      </c>
      <c r="K5" s="17" t="e">
        <f t="shared" ca="1" si="2"/>
        <v>#NAME?</v>
      </c>
      <c r="L5" s="18">
        <v>10</v>
      </c>
      <c r="M5" s="131">
        <v>20</v>
      </c>
      <c r="N5" s="135" t="s">
        <v>254</v>
      </c>
      <c r="O5" s="19" t="e">
        <f t="shared" ca="1" si="3"/>
        <v>#NAME?</v>
      </c>
    </row>
    <row r="6" spans="1:32" ht="24" customHeight="1" x14ac:dyDescent="0.25">
      <c r="A6" s="117" t="s">
        <v>165</v>
      </c>
      <c r="B6" s="120">
        <f t="shared" si="0"/>
        <v>1</v>
      </c>
      <c r="C6" s="133">
        <v>6</v>
      </c>
      <c r="D6" s="111" t="s">
        <v>53</v>
      </c>
      <c r="E6" s="133">
        <v>5</v>
      </c>
      <c r="F6" s="111" t="s">
        <v>53</v>
      </c>
      <c r="G6" s="133">
        <v>5</v>
      </c>
      <c r="H6" s="111" t="s">
        <v>53</v>
      </c>
      <c r="I6" s="16" t="str">
        <f t="shared" si="1"/>
        <v>5</v>
      </c>
      <c r="J6" s="16" t="e">
        <f ca="1">_xll.GoogleResultCount("pool leak detection orlando")</f>
        <v>#NAME?</v>
      </c>
      <c r="K6" s="17" t="e">
        <f t="shared" ca="1" si="2"/>
        <v>#NAME?</v>
      </c>
      <c r="L6" s="18">
        <v>40</v>
      </c>
      <c r="M6" s="131">
        <v>110</v>
      </c>
      <c r="N6" s="135" t="s">
        <v>254</v>
      </c>
      <c r="O6" s="19" t="e">
        <f t="shared" ca="1" si="3"/>
        <v>#NAME?</v>
      </c>
    </row>
    <row r="7" spans="1:32" ht="24" customHeight="1" x14ac:dyDescent="0.25">
      <c r="A7" s="115" t="s">
        <v>190</v>
      </c>
      <c r="B7" s="120">
        <f t="shared" si="0"/>
        <v>1</v>
      </c>
      <c r="C7" s="133">
        <v>7</v>
      </c>
      <c r="D7" s="111" t="s">
        <v>53</v>
      </c>
      <c r="E7" s="133">
        <v>8</v>
      </c>
      <c r="F7" s="111" t="s">
        <v>53</v>
      </c>
      <c r="G7" s="133">
        <v>8</v>
      </c>
      <c r="H7" s="111" t="s">
        <v>53</v>
      </c>
      <c r="I7" s="16" t="str">
        <f t="shared" si="1"/>
        <v>5</v>
      </c>
      <c r="J7" s="16" t="e">
        <f ca="1">_xll.GoogleResultCount("leak detection orlando")</f>
        <v>#NAME?</v>
      </c>
      <c r="K7" s="17" t="e">
        <f t="shared" ca="1" si="2"/>
        <v>#NAME?</v>
      </c>
      <c r="L7" s="18">
        <v>40</v>
      </c>
      <c r="M7" s="131">
        <v>110</v>
      </c>
      <c r="N7" s="135" t="s">
        <v>254</v>
      </c>
      <c r="O7" s="19" t="e">
        <f t="shared" ca="1" si="3"/>
        <v>#NAME?</v>
      </c>
    </row>
    <row r="8" spans="1:32" ht="24" customHeight="1" x14ac:dyDescent="0.25">
      <c r="A8" s="117" t="s">
        <v>164</v>
      </c>
      <c r="B8" s="120">
        <f t="shared" si="0"/>
        <v>1</v>
      </c>
      <c r="C8" s="133">
        <v>8</v>
      </c>
      <c r="D8" s="111" t="s">
        <v>53</v>
      </c>
      <c r="E8" s="133" t="s">
        <v>239</v>
      </c>
      <c r="F8" s="111"/>
      <c r="G8" s="133" t="s">
        <v>239</v>
      </c>
      <c r="H8" s="111"/>
      <c r="I8" s="16" t="str">
        <f t="shared" si="1"/>
        <v>5</v>
      </c>
      <c r="J8" s="16" t="e">
        <f ca="1">_xll.GoogleResultCount("leak detection")</f>
        <v>#NAME?</v>
      </c>
      <c r="K8" s="17" t="e">
        <f t="shared" ca="1" si="2"/>
        <v>#NAME?</v>
      </c>
      <c r="L8" s="18">
        <v>70</v>
      </c>
      <c r="M8" s="131">
        <v>18100</v>
      </c>
      <c r="N8" s="135" t="s">
        <v>254</v>
      </c>
      <c r="O8" s="19" t="e">
        <f t="shared" ca="1" si="3"/>
        <v>#NAME?</v>
      </c>
    </row>
    <row r="9" spans="1:32" ht="24" customHeight="1" x14ac:dyDescent="0.25">
      <c r="A9" s="117" t="s">
        <v>244</v>
      </c>
      <c r="B9" s="120">
        <f t="shared" si="0"/>
        <v>1</v>
      </c>
      <c r="C9" s="133">
        <v>16</v>
      </c>
      <c r="D9" s="111" t="s">
        <v>245</v>
      </c>
      <c r="E9" s="133">
        <v>1</v>
      </c>
      <c r="F9" s="111" t="s">
        <v>245</v>
      </c>
      <c r="G9" s="133">
        <v>1</v>
      </c>
      <c r="H9" s="111" t="s">
        <v>245</v>
      </c>
      <c r="I9" s="16" t="str">
        <f t="shared" si="1"/>
        <v>3</v>
      </c>
      <c r="J9" s="16" t="e">
        <f ca="1">_xll.GoogleResultCount("prevent undermining pool structure")</f>
        <v>#NAME?</v>
      </c>
      <c r="K9" s="17" t="e">
        <f t="shared" ca="1" si="2"/>
        <v>#NAME?</v>
      </c>
      <c r="L9" s="18">
        <v>0</v>
      </c>
      <c r="M9" s="131">
        <v>0</v>
      </c>
      <c r="N9" s="135" t="s">
        <v>239</v>
      </c>
      <c r="O9" s="19" t="e">
        <f t="shared" ca="1" si="3"/>
        <v>#NAME?</v>
      </c>
    </row>
    <row r="10" spans="1:32" ht="24" customHeight="1" x14ac:dyDescent="0.25">
      <c r="A10" s="119" t="s">
        <v>246</v>
      </c>
      <c r="B10" s="121">
        <f t="shared" si="0"/>
        <v>1</v>
      </c>
      <c r="C10" s="133">
        <v>17</v>
      </c>
      <c r="D10" s="111" t="s">
        <v>247</v>
      </c>
      <c r="E10" s="133">
        <v>2</v>
      </c>
      <c r="F10" s="111" t="s">
        <v>247</v>
      </c>
      <c r="G10" s="133">
        <v>2</v>
      </c>
      <c r="H10" s="111" t="s">
        <v>247</v>
      </c>
      <c r="I10" s="16" t="str">
        <f t="shared" si="1"/>
        <v>3</v>
      </c>
      <c r="J10" s="16" t="e">
        <f ca="1">_xll.GoogleResultCount("do it yourself leak test")</f>
        <v>#NAME?</v>
      </c>
      <c r="K10" s="17" t="e">
        <f t="shared" ca="1" si="2"/>
        <v>#NAME?</v>
      </c>
      <c r="L10" s="18">
        <v>0</v>
      </c>
      <c r="M10" s="131">
        <v>0</v>
      </c>
      <c r="N10" s="135" t="s">
        <v>239</v>
      </c>
      <c r="O10" s="19" t="e">
        <f t="shared" ca="1" si="3"/>
        <v>#NAME?</v>
      </c>
    </row>
    <row r="11" spans="1:32" ht="24" customHeight="1" x14ac:dyDescent="0.25">
      <c r="A11" s="118" t="s">
        <v>240</v>
      </c>
      <c r="B11" s="120">
        <f t="shared" si="0"/>
        <v>1</v>
      </c>
      <c r="C11" s="133">
        <v>23</v>
      </c>
      <c r="D11" s="111" t="s">
        <v>53</v>
      </c>
      <c r="E11" s="133" t="s">
        <v>239</v>
      </c>
      <c r="F11" s="111"/>
      <c r="G11" s="133">
        <v>72</v>
      </c>
      <c r="H11" s="111" t="s">
        <v>53</v>
      </c>
      <c r="I11" s="16" t="str">
        <f t="shared" si="1"/>
        <v>2</v>
      </c>
      <c r="J11" s="16" t="e">
        <f ca="1">_xll.GoogleResultCount("spa leak detection")</f>
        <v>#NAME?</v>
      </c>
      <c r="K11" s="17" t="e">
        <f t="shared" ca="1" si="2"/>
        <v>#NAME?</v>
      </c>
      <c r="L11" s="18">
        <v>0</v>
      </c>
      <c r="M11" s="131">
        <v>70</v>
      </c>
      <c r="N11" s="135" t="s">
        <v>254</v>
      </c>
      <c r="O11" s="19" t="e">
        <f t="shared" ca="1" si="3"/>
        <v>#NAME?</v>
      </c>
    </row>
    <row r="12" spans="1:32" ht="24" customHeight="1" x14ac:dyDescent="0.25">
      <c r="A12" s="118" t="s">
        <v>242</v>
      </c>
      <c r="B12" s="120">
        <f t="shared" si="0"/>
        <v>1</v>
      </c>
      <c r="C12" s="133">
        <v>32</v>
      </c>
      <c r="D12" s="111" t="s">
        <v>53</v>
      </c>
      <c r="E12" s="133" t="s">
        <v>239</v>
      </c>
      <c r="F12" s="111"/>
      <c r="G12" s="133" t="s">
        <v>239</v>
      </c>
      <c r="H12" s="111"/>
      <c r="I12" s="16" t="str">
        <f t="shared" si="1"/>
        <v>1</v>
      </c>
      <c r="J12" s="16" t="e">
        <f ca="1">_xll.GoogleResultCount("spa leaks")</f>
        <v>#NAME?</v>
      </c>
      <c r="K12" s="17" t="e">
        <f t="shared" ca="1" si="2"/>
        <v>#NAME?</v>
      </c>
      <c r="L12" s="18">
        <v>10</v>
      </c>
      <c r="M12" s="131">
        <v>30</v>
      </c>
      <c r="N12" s="135" t="s">
        <v>255</v>
      </c>
      <c r="O12" s="19" t="e">
        <f t="shared" ca="1" si="3"/>
        <v>#NAME?</v>
      </c>
    </row>
    <row r="13" spans="1:32" ht="24" customHeight="1" x14ac:dyDescent="0.25">
      <c r="A13" s="118" t="s">
        <v>248</v>
      </c>
      <c r="B13" s="120">
        <f t="shared" si="0"/>
        <v>1</v>
      </c>
      <c r="C13" s="133">
        <v>35</v>
      </c>
      <c r="D13" s="111" t="s">
        <v>247</v>
      </c>
      <c r="E13" s="133">
        <v>6</v>
      </c>
      <c r="F13" s="111" t="s">
        <v>247</v>
      </c>
      <c r="G13" s="133">
        <v>6</v>
      </c>
      <c r="H13" s="111" t="s">
        <v>247</v>
      </c>
      <c r="I13" s="16" t="str">
        <f t="shared" si="1"/>
        <v>1</v>
      </c>
      <c r="J13" s="16" t="e">
        <f ca="1">_xll.GoogleResultCount("diy leak test")</f>
        <v>#NAME?</v>
      </c>
      <c r="K13" s="17" t="e">
        <f t="shared" ca="1" si="2"/>
        <v>#NAME?</v>
      </c>
      <c r="L13" s="18">
        <v>0</v>
      </c>
      <c r="M13" s="131">
        <v>0</v>
      </c>
      <c r="N13" s="135" t="s">
        <v>239</v>
      </c>
      <c r="O13" s="19" t="e">
        <f t="shared" ca="1" si="3"/>
        <v>#NAME?</v>
      </c>
    </row>
    <row r="14" spans="1:32" ht="24" customHeight="1" x14ac:dyDescent="0.25">
      <c r="A14" s="118" t="s">
        <v>251</v>
      </c>
      <c r="B14" s="120">
        <f t="shared" si="0"/>
        <v>1</v>
      </c>
      <c r="C14" s="133">
        <v>39</v>
      </c>
      <c r="D14" s="111" t="s">
        <v>250</v>
      </c>
      <c r="E14" s="133">
        <v>20</v>
      </c>
      <c r="F14" s="111" t="s">
        <v>250</v>
      </c>
      <c r="G14" s="133">
        <v>17</v>
      </c>
      <c r="H14" s="111" t="s">
        <v>250</v>
      </c>
      <c r="I14" s="16" t="str">
        <f t="shared" si="1"/>
        <v>1</v>
      </c>
      <c r="J14" s="16" t="e">
        <f ca="1">_xll.GoogleResultCount("anderson / leaktools")</f>
        <v>#NAME?</v>
      </c>
      <c r="K14" s="17" t="e">
        <f t="shared" ca="1" si="2"/>
        <v>#NAME?</v>
      </c>
      <c r="L14" s="18">
        <v>0</v>
      </c>
      <c r="M14" s="131">
        <v>0</v>
      </c>
      <c r="N14" s="135" t="s">
        <v>239</v>
      </c>
      <c r="O14" s="19" t="e">
        <f t="shared" ca="1" si="3"/>
        <v>#NAME?</v>
      </c>
    </row>
    <row r="15" spans="1:32" ht="24" customHeight="1" x14ac:dyDescent="0.25">
      <c r="A15" s="118" t="s">
        <v>252</v>
      </c>
      <c r="B15" s="120">
        <f t="shared" si="0"/>
        <v>1</v>
      </c>
      <c r="C15" s="133">
        <v>39</v>
      </c>
      <c r="D15" s="111" t="s">
        <v>250</v>
      </c>
      <c r="E15" s="133" t="s">
        <v>239</v>
      </c>
      <c r="F15" s="111"/>
      <c r="G15" s="133" t="s">
        <v>239</v>
      </c>
      <c r="H15" s="111"/>
      <c r="I15" s="16" t="str">
        <f t="shared" si="1"/>
        <v>1</v>
      </c>
      <c r="J15" s="16" t="e">
        <f ca="1">_xll.GoogleResultCount("locke well &amp; pump company")</f>
        <v>#NAME?</v>
      </c>
      <c r="K15" s="17" t="e">
        <f t="shared" ca="1" si="2"/>
        <v>#NAME?</v>
      </c>
      <c r="L15" s="18">
        <v>10</v>
      </c>
      <c r="M15" s="131">
        <v>30</v>
      </c>
      <c r="N15" s="135" t="s">
        <v>255</v>
      </c>
      <c r="O15" s="19" t="e">
        <f t="shared" ca="1" si="3"/>
        <v>#NAME?</v>
      </c>
    </row>
    <row r="16" spans="1:32" ht="24" customHeight="1" x14ac:dyDescent="0.25">
      <c r="A16" s="118" t="s">
        <v>243</v>
      </c>
      <c r="B16" s="120">
        <f t="shared" si="0"/>
        <v>1</v>
      </c>
      <c r="C16" s="133">
        <v>52</v>
      </c>
      <c r="D16" s="111" t="s">
        <v>53</v>
      </c>
      <c r="E16" s="133" t="s">
        <v>239</v>
      </c>
      <c r="F16" s="111"/>
      <c r="G16" s="133">
        <v>68</v>
      </c>
      <c r="H16" s="111" t="s">
        <v>53</v>
      </c>
      <c r="I16" s="16" t="str">
        <f t="shared" si="1"/>
        <v>1</v>
      </c>
      <c r="J16" s="16" t="e">
        <f ca="1">_xll.GoogleResultCount("leaking pool")</f>
        <v>#NAME?</v>
      </c>
      <c r="K16" s="17" t="e">
        <f t="shared" ca="1" si="2"/>
        <v>#NAME?</v>
      </c>
      <c r="L16" s="18">
        <v>0</v>
      </c>
      <c r="M16" s="131">
        <v>210</v>
      </c>
      <c r="N16" s="135" t="s">
        <v>254</v>
      </c>
      <c r="O16" s="19" t="e">
        <f t="shared" ca="1" si="3"/>
        <v>#NAME?</v>
      </c>
    </row>
    <row r="17" spans="1:15" ht="24" customHeight="1" x14ac:dyDescent="0.25">
      <c r="A17" s="118" t="s">
        <v>241</v>
      </c>
      <c r="B17" s="120">
        <f t="shared" si="0"/>
        <v>1</v>
      </c>
      <c r="C17" s="133">
        <v>73</v>
      </c>
      <c r="D17" s="111" t="s">
        <v>53</v>
      </c>
      <c r="E17" s="133" t="s">
        <v>239</v>
      </c>
      <c r="F17" s="111"/>
      <c r="G17" s="133">
        <v>59</v>
      </c>
      <c r="H17" s="111" t="s">
        <v>53</v>
      </c>
      <c r="I17" s="16" t="str">
        <f t="shared" si="1"/>
        <v>1</v>
      </c>
      <c r="J17" s="16" t="e">
        <f ca="1">_xll.GoogleResultCount("swimming pool leaks")</f>
        <v>#NAME?</v>
      </c>
      <c r="K17" s="17" t="e">
        <f t="shared" ca="1" si="2"/>
        <v>#NAME?</v>
      </c>
      <c r="L17" s="18">
        <v>10</v>
      </c>
      <c r="M17" s="131">
        <v>170</v>
      </c>
      <c r="N17" s="135" t="s">
        <v>254</v>
      </c>
      <c r="O17" s="19" t="e">
        <f t="shared" ca="1" si="3"/>
        <v>#NAME?</v>
      </c>
    </row>
    <row r="18" spans="1:15" ht="24" customHeight="1" x14ac:dyDescent="0.25">
      <c r="A18" s="118" t="s">
        <v>207</v>
      </c>
      <c r="B18" s="120">
        <f t="shared" si="0"/>
        <v>1</v>
      </c>
      <c r="C18" s="133">
        <v>77</v>
      </c>
      <c r="D18" s="111" t="s">
        <v>53</v>
      </c>
      <c r="E18" s="133">
        <v>141</v>
      </c>
      <c r="F18" s="111" t="s">
        <v>53</v>
      </c>
      <c r="G18" s="133">
        <v>147</v>
      </c>
      <c r="H18" s="111" t="s">
        <v>53</v>
      </c>
      <c r="I18" s="16" t="str">
        <f t="shared" si="1"/>
        <v>1</v>
      </c>
      <c r="J18" s="16" t="e">
        <f ca="1">_xll.GoogleResultCount("pool leak")</f>
        <v>#NAME?</v>
      </c>
      <c r="K18" s="17" t="e">
        <f t="shared" ca="1" si="2"/>
        <v>#NAME?</v>
      </c>
      <c r="L18" s="18">
        <v>70</v>
      </c>
      <c r="M18" s="131">
        <v>720</v>
      </c>
      <c r="N18" s="135" t="s">
        <v>254</v>
      </c>
      <c r="O18" s="19" t="e">
        <f t="shared" ca="1" si="3"/>
        <v>#NAME?</v>
      </c>
    </row>
    <row r="19" spans="1:15" ht="24" customHeight="1" x14ac:dyDescent="0.25">
      <c r="A19" s="118" t="s">
        <v>249</v>
      </c>
      <c r="B19" s="120">
        <f t="shared" si="0"/>
        <v>1</v>
      </c>
      <c r="C19" s="133">
        <v>125</v>
      </c>
      <c r="D19" s="111" t="s">
        <v>250</v>
      </c>
      <c r="E19" s="133">
        <v>29</v>
      </c>
      <c r="F19" s="111" t="s">
        <v>250</v>
      </c>
      <c r="G19" s="133">
        <v>30</v>
      </c>
      <c r="H19" s="111" t="s">
        <v>250</v>
      </c>
      <c r="I19" s="16" t="str">
        <f t="shared" si="1"/>
        <v>0</v>
      </c>
      <c r="J19" s="16" t="e">
        <f ca="1">_xll.GoogleResultCount("poolcorp/scp")</f>
        <v>#NAME?</v>
      </c>
      <c r="K19" s="17" t="e">
        <f t="shared" ca="1" si="2"/>
        <v>#NAME?</v>
      </c>
      <c r="L19" s="18">
        <v>0</v>
      </c>
      <c r="M19" s="131">
        <v>0</v>
      </c>
      <c r="N19" s="135" t="s">
        <v>239</v>
      </c>
      <c r="O19" s="19" t="e">
        <f t="shared" ca="1" si="3"/>
        <v>#NAME?</v>
      </c>
    </row>
    <row r="20" spans="1:15" ht="24" customHeight="1" x14ac:dyDescent="0.25">
      <c r="A20" s="117" t="s">
        <v>238</v>
      </c>
      <c r="B20" s="120">
        <f t="shared" si="0"/>
        <v>1</v>
      </c>
      <c r="C20" s="133">
        <v>132</v>
      </c>
      <c r="D20" s="111" t="s">
        <v>53</v>
      </c>
      <c r="E20" s="133" t="s">
        <v>239</v>
      </c>
      <c r="F20" s="111"/>
      <c r="G20" s="133" t="s">
        <v>239</v>
      </c>
      <c r="H20" s="111"/>
      <c r="I20" s="16" t="str">
        <f t="shared" si="1"/>
        <v>0</v>
      </c>
      <c r="J20" s="16" t="e">
        <f ca="1">_xll.GoogleResultCount("slab leak detection")</f>
        <v>#NAME?</v>
      </c>
      <c r="K20" s="17" t="e">
        <f t="shared" ca="1" si="2"/>
        <v>#NAME?</v>
      </c>
      <c r="L20" s="18">
        <v>10</v>
      </c>
      <c r="M20" s="131">
        <v>590</v>
      </c>
      <c r="N20" s="135" t="s">
        <v>254</v>
      </c>
      <c r="O20" s="19" t="e">
        <f t="shared" ca="1" si="3"/>
        <v>#NAME?</v>
      </c>
    </row>
    <row r="21" spans="1:15" ht="24" customHeight="1" x14ac:dyDescent="0.25">
      <c r="A21" s="94"/>
      <c r="B21" s="120">
        <f t="shared" si="0"/>
        <v>0</v>
      </c>
      <c r="C21" s="7"/>
      <c r="D21" s="7"/>
      <c r="E21" s="7"/>
      <c r="F21" s="7"/>
      <c r="G21" s="7"/>
      <c r="H21" s="7"/>
      <c r="I21" s="16" t="str">
        <f t="shared" si="1"/>
        <v>0</v>
      </c>
      <c r="K21" s="17" t="e">
        <f t="shared" ca="1" si="2"/>
        <v>#NAME?</v>
      </c>
      <c r="O21" s="19" t="e">
        <f t="shared" ca="1" si="3"/>
        <v>#NAME?</v>
      </c>
    </row>
    <row r="22" spans="1:15" ht="24" customHeight="1" x14ac:dyDescent="0.25">
      <c r="A22" s="94"/>
      <c r="B22" s="120">
        <f t="shared" si="0"/>
        <v>0</v>
      </c>
      <c r="C22" s="7"/>
      <c r="D22" s="7"/>
      <c r="E22" s="7"/>
      <c r="F22" s="7"/>
      <c r="G22" s="7"/>
      <c r="H22" s="7"/>
      <c r="I22" s="16" t="str">
        <f t="shared" si="1"/>
        <v>0</v>
      </c>
      <c r="K22" s="17" t="e">
        <f t="shared" ca="1" si="2"/>
        <v>#NAME?</v>
      </c>
      <c r="O22" s="19" t="e">
        <f t="shared" ca="1" si="3"/>
        <v>#NAME?</v>
      </c>
    </row>
    <row r="23" spans="1:15" ht="24" customHeight="1" x14ac:dyDescent="0.25">
      <c r="A23" s="94"/>
      <c r="B23" s="120">
        <f t="shared" si="0"/>
        <v>0</v>
      </c>
      <c r="C23" s="7"/>
      <c r="D23" s="7"/>
      <c r="E23" s="7"/>
      <c r="F23" s="7"/>
      <c r="G23" s="7"/>
      <c r="H23" s="7"/>
      <c r="I23" s="16" t="str">
        <f t="shared" si="1"/>
        <v>0</v>
      </c>
      <c r="K23" s="17" t="e">
        <f t="shared" ca="1" si="2"/>
        <v>#NAME?</v>
      </c>
      <c r="O23" s="19" t="e">
        <f t="shared" ca="1" si="3"/>
        <v>#NAME?</v>
      </c>
    </row>
    <row r="24" spans="1:15" ht="24" customHeight="1" x14ac:dyDescent="0.25">
      <c r="A24" s="94"/>
      <c r="B24" s="120">
        <f t="shared" si="0"/>
        <v>0</v>
      </c>
      <c r="C24" s="7"/>
      <c r="D24" s="7"/>
      <c r="E24" s="7"/>
      <c r="F24" s="7"/>
      <c r="G24" s="7"/>
      <c r="H24" s="7"/>
      <c r="I24" s="16" t="str">
        <f t="shared" si="1"/>
        <v>0</v>
      </c>
      <c r="K24" s="17" t="e">
        <f t="shared" ca="1" si="2"/>
        <v>#NAME?</v>
      </c>
      <c r="O24" s="19" t="e">
        <f t="shared" ca="1" si="3"/>
        <v>#NAME?</v>
      </c>
    </row>
    <row r="25" spans="1:15" ht="24" customHeight="1" x14ac:dyDescent="0.25">
      <c r="A25" s="94"/>
      <c r="B25" s="120">
        <f t="shared" si="0"/>
        <v>0</v>
      </c>
      <c r="C25" s="7"/>
      <c r="D25" s="7"/>
      <c r="E25" s="7"/>
      <c r="F25" s="7"/>
      <c r="G25" s="7"/>
      <c r="H25" s="7"/>
      <c r="I25" s="16" t="str">
        <f t="shared" si="1"/>
        <v>0</v>
      </c>
      <c r="K25" s="17" t="e">
        <f t="shared" ca="1" si="2"/>
        <v>#NAME?</v>
      </c>
      <c r="O25" s="19" t="e">
        <f t="shared" ca="1" si="3"/>
        <v>#NAME?</v>
      </c>
    </row>
    <row r="26" spans="1:15" ht="24" customHeight="1" x14ac:dyDescent="0.25">
      <c r="A26" s="94"/>
      <c r="B26" s="120">
        <f t="shared" si="0"/>
        <v>0</v>
      </c>
      <c r="C26" s="7"/>
      <c r="D26" s="7"/>
      <c r="E26" s="7"/>
      <c r="F26" s="7"/>
      <c r="G26" s="7"/>
      <c r="H26" s="7"/>
      <c r="I26" s="16" t="str">
        <f t="shared" si="1"/>
        <v>0</v>
      </c>
      <c r="K26" s="17" t="e">
        <f t="shared" ca="1" si="2"/>
        <v>#NAME?</v>
      </c>
      <c r="O26" s="19" t="e">
        <f t="shared" ca="1" si="3"/>
        <v>#NAME?</v>
      </c>
    </row>
    <row r="27" spans="1:15" ht="24" customHeight="1" x14ac:dyDescent="0.25">
      <c r="A27" s="94"/>
      <c r="B27" s="120">
        <f t="shared" si="0"/>
        <v>0</v>
      </c>
      <c r="C27" s="7"/>
      <c r="D27" s="7"/>
      <c r="E27" s="7"/>
      <c r="F27" s="7"/>
      <c r="G27" s="7"/>
      <c r="H27" s="7"/>
      <c r="I27" s="16" t="str">
        <f t="shared" si="1"/>
        <v>0</v>
      </c>
      <c r="K27" s="17" t="e">
        <f t="shared" ca="1" si="2"/>
        <v>#NAME?</v>
      </c>
      <c r="O27" s="19" t="e">
        <f t="shared" ca="1" si="3"/>
        <v>#NAME?</v>
      </c>
    </row>
    <row r="28" spans="1:15" ht="24" customHeight="1" x14ac:dyDescent="0.25">
      <c r="A28" s="94"/>
      <c r="B28" s="120">
        <f t="shared" si="0"/>
        <v>0</v>
      </c>
      <c r="C28" s="7"/>
      <c r="D28" s="7"/>
      <c r="E28" s="7"/>
      <c r="F28" s="7"/>
      <c r="G28" s="7"/>
      <c r="H28" s="7"/>
      <c r="I28" s="16" t="str">
        <f t="shared" si="1"/>
        <v>0</v>
      </c>
      <c r="K28" s="17" t="e">
        <f t="shared" ca="1" si="2"/>
        <v>#NAME?</v>
      </c>
      <c r="O28" s="19" t="e">
        <f t="shared" ca="1" si="3"/>
        <v>#NAME?</v>
      </c>
    </row>
    <row r="29" spans="1:15" ht="24" customHeight="1" x14ac:dyDescent="0.25">
      <c r="A29" s="94"/>
      <c r="B29" s="120">
        <f t="shared" si="0"/>
        <v>0</v>
      </c>
      <c r="C29" s="7"/>
      <c r="D29" s="7"/>
      <c r="E29" s="7"/>
      <c r="F29" s="7"/>
      <c r="G29" s="7"/>
      <c r="H29" s="7"/>
      <c r="I29" s="16" t="str">
        <f t="shared" si="1"/>
        <v>0</v>
      </c>
      <c r="K29" s="17" t="e">
        <f t="shared" ca="1" si="2"/>
        <v>#NAME?</v>
      </c>
      <c r="O29" s="19" t="e">
        <f t="shared" ca="1" si="3"/>
        <v>#NAME?</v>
      </c>
    </row>
    <row r="30" spans="1:15" ht="24" customHeight="1" x14ac:dyDescent="0.25">
      <c r="A30" s="94"/>
      <c r="B30" s="120">
        <f t="shared" si="0"/>
        <v>0</v>
      </c>
      <c r="C30" s="7"/>
      <c r="D30" s="7"/>
      <c r="E30" s="7"/>
      <c r="F30" s="7"/>
      <c r="G30" s="7"/>
      <c r="H30" s="7"/>
      <c r="I30" s="16" t="str">
        <f t="shared" si="1"/>
        <v>0</v>
      </c>
      <c r="K30" s="17" t="e">
        <f t="shared" ca="1" si="2"/>
        <v>#NAME?</v>
      </c>
      <c r="O30" s="19" t="e">
        <f t="shared" ca="1" si="3"/>
        <v>#NAME?</v>
      </c>
    </row>
    <row r="31" spans="1:15" ht="24" customHeight="1" x14ac:dyDescent="0.25">
      <c r="A31" s="94"/>
      <c r="B31" s="120">
        <f t="shared" si="0"/>
        <v>0</v>
      </c>
      <c r="C31" s="7"/>
      <c r="D31" s="7"/>
      <c r="E31" s="7"/>
      <c r="F31" s="7"/>
      <c r="G31" s="7"/>
      <c r="H31" s="7"/>
      <c r="I31" s="16" t="str">
        <f t="shared" si="1"/>
        <v>0</v>
      </c>
      <c r="K31" s="17" t="e">
        <f t="shared" ca="1" si="2"/>
        <v>#NAME?</v>
      </c>
      <c r="O31" s="19" t="e">
        <f t="shared" ca="1" si="3"/>
        <v>#NAME?</v>
      </c>
    </row>
    <row r="32" spans="1:15" ht="24" customHeight="1" x14ac:dyDescent="0.25">
      <c r="A32" s="94"/>
      <c r="B32" s="120">
        <f t="shared" si="0"/>
        <v>0</v>
      </c>
      <c r="C32" s="7"/>
      <c r="D32" s="7"/>
      <c r="E32" s="7"/>
      <c r="F32" s="7"/>
      <c r="G32" s="7"/>
      <c r="H32" s="7"/>
      <c r="I32" s="16" t="str">
        <f t="shared" si="1"/>
        <v>0</v>
      </c>
      <c r="K32" s="17" t="e">
        <f t="shared" ca="1" si="2"/>
        <v>#NAME?</v>
      </c>
      <c r="O32" s="19" t="e">
        <f t="shared" ca="1" si="3"/>
        <v>#NAME?</v>
      </c>
    </row>
    <row r="33" spans="1:15" ht="24" customHeight="1" x14ac:dyDescent="0.25">
      <c r="A33" s="94"/>
      <c r="B33" s="120">
        <f t="shared" si="0"/>
        <v>0</v>
      </c>
      <c r="C33" s="7"/>
      <c r="D33" s="7"/>
      <c r="E33" s="7"/>
      <c r="F33" s="7"/>
      <c r="G33" s="7"/>
      <c r="H33" s="7"/>
      <c r="I33" s="16" t="str">
        <f t="shared" si="1"/>
        <v>0</v>
      </c>
      <c r="K33" s="17" t="e">
        <f t="shared" ca="1" si="2"/>
        <v>#NAME?</v>
      </c>
      <c r="O33" s="19" t="e">
        <f t="shared" ca="1" si="3"/>
        <v>#NAME?</v>
      </c>
    </row>
    <row r="34" spans="1:15" ht="24" customHeight="1" x14ac:dyDescent="0.25">
      <c r="A34" s="94"/>
      <c r="B34" s="120">
        <f t="shared" si="0"/>
        <v>0</v>
      </c>
      <c r="C34" s="7"/>
      <c r="D34" s="7"/>
      <c r="E34" s="7"/>
      <c r="F34" s="7"/>
      <c r="G34" s="7"/>
      <c r="H34" s="7"/>
      <c r="I34" s="16" t="str">
        <f t="shared" si="1"/>
        <v>0</v>
      </c>
      <c r="K34" s="17" t="e">
        <f t="shared" ca="1" si="2"/>
        <v>#NAME?</v>
      </c>
      <c r="O34" s="19" t="e">
        <f t="shared" ca="1" si="3"/>
        <v>#NAME?</v>
      </c>
    </row>
    <row r="35" spans="1:15" ht="24" customHeight="1" x14ac:dyDescent="0.25">
      <c r="A35" s="94"/>
      <c r="B35" s="120">
        <f t="shared" si="0"/>
        <v>0</v>
      </c>
      <c r="C35" s="7"/>
      <c r="D35" s="7"/>
      <c r="E35" s="7"/>
      <c r="F35" s="7"/>
      <c r="G35" s="7"/>
      <c r="H35" s="7"/>
      <c r="I35" s="16" t="str">
        <f t="shared" si="1"/>
        <v>0</v>
      </c>
      <c r="K35" s="17" t="e">
        <f t="shared" ca="1" si="2"/>
        <v>#NAME?</v>
      </c>
      <c r="O35" s="19" t="e">
        <f t="shared" ca="1" si="3"/>
        <v>#NAME?</v>
      </c>
    </row>
    <row r="36" spans="1:15" ht="24" customHeight="1" x14ac:dyDescent="0.25">
      <c r="A36" s="94"/>
      <c r="B36" s="120">
        <f t="shared" si="0"/>
        <v>0</v>
      </c>
      <c r="C36" s="7"/>
      <c r="D36" s="7"/>
      <c r="E36" s="7"/>
      <c r="F36" s="7"/>
      <c r="G36" s="7"/>
      <c r="H36" s="7"/>
      <c r="I36" s="16" t="str">
        <f t="shared" si="1"/>
        <v>0</v>
      </c>
      <c r="K36" s="17" t="e">
        <f t="shared" ca="1" si="2"/>
        <v>#NAME?</v>
      </c>
      <c r="O36" s="19" t="e">
        <f t="shared" ca="1" si="3"/>
        <v>#NAME?</v>
      </c>
    </row>
    <row r="37" spans="1:15" ht="24" customHeight="1" x14ac:dyDescent="0.25">
      <c r="A37" s="94"/>
      <c r="B37" s="120">
        <f t="shared" si="0"/>
        <v>0</v>
      </c>
      <c r="C37" s="7"/>
      <c r="D37" s="7"/>
      <c r="E37" s="7"/>
      <c r="F37" s="7"/>
      <c r="G37" s="7"/>
      <c r="H37" s="7"/>
      <c r="I37" s="16" t="str">
        <f t="shared" si="1"/>
        <v>0</v>
      </c>
      <c r="K37" s="17" t="e">
        <f t="shared" ca="1" si="2"/>
        <v>#NAME?</v>
      </c>
      <c r="O37" s="19" t="e">
        <f t="shared" ca="1" si="3"/>
        <v>#NAME?</v>
      </c>
    </row>
    <row r="38" spans="1:15" ht="24" customHeight="1" x14ac:dyDescent="0.25">
      <c r="A38" s="94"/>
      <c r="B38" s="120">
        <f t="shared" si="0"/>
        <v>0</v>
      </c>
      <c r="C38" s="7"/>
      <c r="D38" s="7"/>
      <c r="E38" s="7"/>
      <c r="F38" s="7"/>
      <c r="G38" s="7"/>
      <c r="H38" s="7"/>
      <c r="I38" s="16" t="str">
        <f t="shared" si="1"/>
        <v>0</v>
      </c>
      <c r="K38" s="17" t="e">
        <f t="shared" ca="1" si="2"/>
        <v>#NAME?</v>
      </c>
      <c r="O38" s="19" t="e">
        <f t="shared" ca="1" si="3"/>
        <v>#NAME?</v>
      </c>
    </row>
    <row r="39" spans="1:15" ht="24" customHeight="1" x14ac:dyDescent="0.25">
      <c r="A39" s="94"/>
      <c r="B39" s="120">
        <f t="shared" si="0"/>
        <v>0</v>
      </c>
      <c r="C39" s="7"/>
      <c r="D39" s="7"/>
      <c r="E39" s="7"/>
      <c r="F39" s="7"/>
      <c r="G39" s="7"/>
      <c r="H39" s="7"/>
      <c r="I39" s="16" t="str">
        <f t="shared" si="1"/>
        <v>0</v>
      </c>
      <c r="K39" s="17" t="e">
        <f t="shared" ca="1" si="2"/>
        <v>#NAME?</v>
      </c>
      <c r="O39" s="19" t="e">
        <f t="shared" ca="1" si="3"/>
        <v>#NAME?</v>
      </c>
    </row>
    <row r="40" spans="1:15" ht="24" customHeight="1" x14ac:dyDescent="0.25">
      <c r="A40" s="94"/>
      <c r="B40" s="120">
        <f t="shared" si="0"/>
        <v>0</v>
      </c>
      <c r="C40" s="7"/>
      <c r="D40" s="7"/>
      <c r="E40" s="7"/>
      <c r="F40" s="7"/>
      <c r="G40" s="7"/>
      <c r="H40" s="7"/>
      <c r="I40" s="16" t="str">
        <f t="shared" si="1"/>
        <v>0</v>
      </c>
      <c r="K40" s="17" t="e">
        <f t="shared" ca="1" si="2"/>
        <v>#NAME?</v>
      </c>
      <c r="O40" s="19" t="e">
        <f t="shared" ca="1" si="3"/>
        <v>#NAME?</v>
      </c>
    </row>
    <row r="41" spans="1:15" ht="24" customHeight="1" x14ac:dyDescent="0.25">
      <c r="A41" s="94"/>
      <c r="B41" s="120">
        <f t="shared" si="0"/>
        <v>0</v>
      </c>
      <c r="C41" s="7"/>
      <c r="D41" s="7"/>
      <c r="E41" s="7"/>
      <c r="F41" s="7"/>
      <c r="G41" s="7"/>
      <c r="H41" s="7"/>
      <c r="I41" s="16" t="str">
        <f t="shared" si="1"/>
        <v>0</v>
      </c>
      <c r="K41" s="17" t="e">
        <f t="shared" ca="1" si="2"/>
        <v>#NAME?</v>
      </c>
      <c r="O41" s="19" t="e">
        <f t="shared" ca="1" si="3"/>
        <v>#NAME?</v>
      </c>
    </row>
    <row r="42" spans="1:15" ht="24" customHeight="1" x14ac:dyDescent="0.25">
      <c r="A42" s="94"/>
      <c r="B42" s="120">
        <f t="shared" si="0"/>
        <v>0</v>
      </c>
      <c r="C42" s="7"/>
      <c r="D42" s="7"/>
      <c r="E42" s="7"/>
      <c r="F42" s="7"/>
      <c r="G42" s="7"/>
      <c r="H42" s="7"/>
      <c r="I42" s="16" t="str">
        <f t="shared" si="1"/>
        <v>0</v>
      </c>
      <c r="K42" s="17" t="e">
        <f t="shared" ca="1" si="2"/>
        <v>#NAME?</v>
      </c>
      <c r="O42" s="19" t="e">
        <f t="shared" ca="1" si="3"/>
        <v>#NAME?</v>
      </c>
    </row>
    <row r="43" spans="1:15" ht="24" customHeight="1" x14ac:dyDescent="0.25">
      <c r="A43" s="94"/>
      <c r="B43" s="120">
        <f t="shared" si="0"/>
        <v>0</v>
      </c>
      <c r="C43" s="7"/>
      <c r="D43" s="7"/>
      <c r="E43" s="7"/>
      <c r="F43" s="7"/>
      <c r="G43" s="7"/>
      <c r="H43" s="7"/>
      <c r="I43" s="16" t="str">
        <f t="shared" si="1"/>
        <v>0</v>
      </c>
      <c r="K43" s="17" t="e">
        <f t="shared" ca="1" si="2"/>
        <v>#NAME?</v>
      </c>
      <c r="O43" s="19" t="e">
        <f t="shared" ca="1" si="3"/>
        <v>#NAME?</v>
      </c>
    </row>
    <row r="44" spans="1:15" ht="24" customHeight="1" x14ac:dyDescent="0.25">
      <c r="A44" s="94"/>
      <c r="B44" s="120">
        <f t="shared" si="0"/>
        <v>0</v>
      </c>
      <c r="C44" s="7"/>
      <c r="D44" s="7"/>
      <c r="E44" s="7"/>
      <c r="F44" s="7"/>
      <c r="G44" s="7"/>
      <c r="H44" s="7"/>
      <c r="I44" s="16" t="str">
        <f t="shared" si="1"/>
        <v>0</v>
      </c>
      <c r="K44" s="17" t="e">
        <f t="shared" ca="1" si="2"/>
        <v>#NAME?</v>
      </c>
      <c r="O44" s="19" t="e">
        <f t="shared" ca="1" si="3"/>
        <v>#NAME?</v>
      </c>
    </row>
    <row r="45" spans="1:15" ht="24" customHeight="1" x14ac:dyDescent="0.25">
      <c r="A45" s="94"/>
      <c r="B45" s="120">
        <f t="shared" si="0"/>
        <v>0</v>
      </c>
      <c r="C45" s="7"/>
      <c r="D45" s="7"/>
      <c r="E45" s="7"/>
      <c r="F45" s="7"/>
      <c r="G45" s="7"/>
      <c r="H45" s="7"/>
      <c r="I45" s="16" t="str">
        <f t="shared" si="1"/>
        <v>0</v>
      </c>
      <c r="K45" s="17" t="e">
        <f t="shared" ca="1" si="2"/>
        <v>#NAME?</v>
      </c>
      <c r="O45" s="19" t="e">
        <f t="shared" ca="1" si="3"/>
        <v>#NAME?</v>
      </c>
    </row>
    <row r="46" spans="1:15" ht="24" customHeight="1" x14ac:dyDescent="0.25">
      <c r="A46" s="94"/>
      <c r="B46" s="120">
        <f t="shared" si="0"/>
        <v>0</v>
      </c>
      <c r="C46" s="7"/>
      <c r="D46" s="7"/>
      <c r="E46" s="7"/>
      <c r="F46" s="7"/>
      <c r="G46" s="7"/>
      <c r="H46" s="7"/>
      <c r="I46" s="16" t="str">
        <f t="shared" si="1"/>
        <v>0</v>
      </c>
      <c r="K46" s="17" t="e">
        <f t="shared" ca="1" si="2"/>
        <v>#NAME?</v>
      </c>
      <c r="O46" s="19" t="e">
        <f t="shared" ca="1" si="3"/>
        <v>#NAME?</v>
      </c>
    </row>
    <row r="47" spans="1:15" ht="24" customHeight="1" x14ac:dyDescent="0.25">
      <c r="A47" s="94"/>
      <c r="B47" s="120">
        <f t="shared" si="0"/>
        <v>0</v>
      </c>
      <c r="C47" s="7"/>
      <c r="D47" s="7"/>
      <c r="E47" s="7"/>
      <c r="F47" s="7"/>
      <c r="G47" s="7"/>
      <c r="H47" s="7"/>
      <c r="I47" s="16" t="str">
        <f t="shared" si="1"/>
        <v>0</v>
      </c>
      <c r="K47" s="17" t="e">
        <f t="shared" ca="1" si="2"/>
        <v>#NAME?</v>
      </c>
      <c r="O47" s="19" t="e">
        <f t="shared" ca="1" si="3"/>
        <v>#NAME?</v>
      </c>
    </row>
    <row r="48" spans="1:15" ht="24" customHeight="1" x14ac:dyDescent="0.25">
      <c r="A48" s="6"/>
      <c r="B48" s="120">
        <f t="shared" si="0"/>
        <v>0</v>
      </c>
      <c r="C48" s="7"/>
      <c r="D48" s="7"/>
      <c r="E48" s="7"/>
      <c r="F48" s="7"/>
      <c r="G48" s="7"/>
      <c r="H48" s="7"/>
      <c r="I48" s="16" t="str">
        <f t="shared" si="1"/>
        <v>0</v>
      </c>
      <c r="K48" s="17" t="e">
        <f t="shared" ca="1" si="2"/>
        <v>#NAME?</v>
      </c>
      <c r="O48" s="19" t="e">
        <f t="shared" ca="1" si="3"/>
        <v>#NAME?</v>
      </c>
    </row>
    <row r="49" spans="1:15" ht="24" customHeight="1" x14ac:dyDescent="0.25">
      <c r="A49" s="6"/>
      <c r="B49" s="120">
        <f t="shared" si="0"/>
        <v>0</v>
      </c>
      <c r="C49" s="7"/>
      <c r="D49" s="7"/>
      <c r="E49" s="7"/>
      <c r="F49" s="7"/>
      <c r="G49" s="7"/>
      <c r="H49" s="7"/>
      <c r="I49" s="16" t="str">
        <f t="shared" si="1"/>
        <v>0</v>
      </c>
      <c r="K49" s="17" t="e">
        <f t="shared" ca="1" si="2"/>
        <v>#NAME?</v>
      </c>
      <c r="O49" s="19" t="e">
        <f t="shared" ca="1" si="3"/>
        <v>#NAME?</v>
      </c>
    </row>
    <row r="50" spans="1:15" ht="24" customHeight="1" x14ac:dyDescent="0.25">
      <c r="A50" s="6"/>
      <c r="B50" s="120">
        <f t="shared" si="0"/>
        <v>0</v>
      </c>
      <c r="C50" s="7"/>
      <c r="D50" s="7"/>
      <c r="E50" s="7"/>
      <c r="F50" s="7"/>
      <c r="G50" s="7"/>
      <c r="H50" s="7"/>
      <c r="I50" s="16" t="str">
        <f t="shared" si="1"/>
        <v>0</v>
      </c>
      <c r="K50" s="17" t="e">
        <f t="shared" ca="1" si="2"/>
        <v>#NAME?</v>
      </c>
      <c r="O50" s="19" t="e">
        <f t="shared" ca="1" si="3"/>
        <v>#NAME?</v>
      </c>
    </row>
    <row r="51" spans="1:15" ht="24" customHeight="1" x14ac:dyDescent="0.25">
      <c r="A51" s="6"/>
      <c r="B51" s="120">
        <f t="shared" si="0"/>
        <v>0</v>
      </c>
      <c r="C51" s="7"/>
      <c r="D51" s="7"/>
      <c r="E51" s="7"/>
      <c r="F51" s="7"/>
      <c r="G51" s="7"/>
      <c r="H51" s="7"/>
      <c r="I51" s="16" t="str">
        <f t="shared" si="1"/>
        <v>0</v>
      </c>
      <c r="K51" s="17" t="e">
        <f t="shared" ca="1" si="2"/>
        <v>#NAME?</v>
      </c>
      <c r="O51" s="19" t="e">
        <f t="shared" ca="1" si="3"/>
        <v>#NAME?</v>
      </c>
    </row>
    <row r="52" spans="1:15" ht="24" customHeight="1" x14ac:dyDescent="0.25">
      <c r="A52" s="6"/>
      <c r="B52" s="120">
        <f t="shared" si="0"/>
        <v>0</v>
      </c>
      <c r="C52" s="7"/>
      <c r="D52" s="7"/>
      <c r="E52" s="7"/>
      <c r="F52" s="7"/>
      <c r="G52" s="7"/>
      <c r="H52" s="7"/>
      <c r="I52" s="16" t="str">
        <f t="shared" si="1"/>
        <v>0</v>
      </c>
      <c r="K52" s="17" t="e">
        <f t="shared" ca="1" si="2"/>
        <v>#NAME?</v>
      </c>
      <c r="O52" s="19" t="e">
        <f t="shared" ca="1" si="3"/>
        <v>#NAME?</v>
      </c>
    </row>
    <row r="53" spans="1:15" ht="24" customHeight="1" x14ac:dyDescent="0.25">
      <c r="A53" s="6"/>
      <c r="B53" s="120">
        <f t="shared" si="0"/>
        <v>0</v>
      </c>
      <c r="C53" s="7"/>
      <c r="D53" s="7"/>
      <c r="E53" s="7"/>
      <c r="F53" s="7"/>
      <c r="G53" s="7"/>
      <c r="H53" s="7"/>
      <c r="I53" s="16" t="str">
        <f t="shared" si="1"/>
        <v>0</v>
      </c>
      <c r="K53" s="17" t="e">
        <f t="shared" ca="1" si="2"/>
        <v>#NAME?</v>
      </c>
      <c r="O53" s="19" t="e">
        <f t="shared" ca="1" si="3"/>
        <v>#NAME?</v>
      </c>
    </row>
    <row r="54" spans="1:15" ht="24" customHeight="1" x14ac:dyDescent="0.2">
      <c r="A54" s="8"/>
      <c r="B54" s="120">
        <f t="shared" si="0"/>
        <v>0</v>
      </c>
      <c r="C54" s="7"/>
      <c r="D54" s="7"/>
      <c r="E54" s="7"/>
      <c r="F54" s="7"/>
      <c r="G54" s="7"/>
      <c r="H54" s="7"/>
      <c r="I54" s="16" t="str">
        <f t="shared" si="1"/>
        <v>0</v>
      </c>
      <c r="K54" s="17" t="e">
        <f t="shared" ca="1" si="2"/>
        <v>#NAME?</v>
      </c>
      <c r="O54" s="19" t="e">
        <f t="shared" ca="1" si="3"/>
        <v>#NAME?</v>
      </c>
    </row>
    <row r="55" spans="1:15" ht="24" customHeight="1" x14ac:dyDescent="0.2">
      <c r="A55" s="8"/>
      <c r="B55" s="120">
        <f t="shared" si="0"/>
        <v>0</v>
      </c>
      <c r="C55" s="7"/>
      <c r="D55" s="7"/>
      <c r="E55" s="7"/>
      <c r="F55" s="7"/>
      <c r="G55" s="7"/>
      <c r="H55" s="7"/>
      <c r="I55" s="16" t="str">
        <f t="shared" si="1"/>
        <v>0</v>
      </c>
      <c r="K55" s="17" t="e">
        <f t="shared" ca="1" si="2"/>
        <v>#NAME?</v>
      </c>
      <c r="O55" s="19" t="e">
        <f t="shared" ca="1" si="3"/>
        <v>#NAME?</v>
      </c>
    </row>
    <row r="56" spans="1:15" ht="24" customHeight="1" x14ac:dyDescent="0.2">
      <c r="A56" s="8"/>
      <c r="B56" s="120">
        <f t="shared" si="0"/>
        <v>0</v>
      </c>
      <c r="C56" s="7"/>
      <c r="D56" s="7"/>
      <c r="E56" s="7"/>
      <c r="F56" s="7"/>
      <c r="G56" s="7"/>
      <c r="H56" s="7"/>
      <c r="I56" s="16" t="str">
        <f t="shared" si="1"/>
        <v>0</v>
      </c>
      <c r="K56" s="17" t="e">
        <f t="shared" ca="1" si="2"/>
        <v>#NAME?</v>
      </c>
      <c r="O56" s="19" t="e">
        <f t="shared" ca="1" si="3"/>
        <v>#NAME?</v>
      </c>
    </row>
    <row r="57" spans="1:15" ht="24" customHeight="1" x14ac:dyDescent="0.2">
      <c r="A57" s="8"/>
      <c r="B57" s="120">
        <f t="shared" si="0"/>
        <v>0</v>
      </c>
      <c r="C57" s="7"/>
      <c r="D57" s="7"/>
      <c r="E57" s="7"/>
      <c r="F57" s="7"/>
      <c r="G57" s="7"/>
      <c r="H57" s="7"/>
      <c r="I57" s="16" t="str">
        <f t="shared" si="1"/>
        <v>0</v>
      </c>
      <c r="K57" s="17" t="e">
        <f t="shared" ca="1" si="2"/>
        <v>#NAME?</v>
      </c>
      <c r="O57" s="19" t="e">
        <f t="shared" ca="1" si="3"/>
        <v>#NAME?</v>
      </c>
    </row>
    <row r="58" spans="1:15" ht="24" customHeight="1" x14ac:dyDescent="0.2">
      <c r="A58" s="8"/>
      <c r="B58" s="120">
        <f t="shared" si="0"/>
        <v>0</v>
      </c>
      <c r="C58" s="7"/>
      <c r="D58" s="7"/>
      <c r="E58" s="7"/>
      <c r="F58" s="7"/>
      <c r="G58" s="7"/>
      <c r="H58" s="7"/>
      <c r="I58" s="16" t="str">
        <f t="shared" si="1"/>
        <v>0</v>
      </c>
      <c r="K58" s="17" t="e">
        <f t="shared" ca="1" si="2"/>
        <v>#NAME?</v>
      </c>
      <c r="O58" s="19" t="e">
        <f t="shared" ca="1" si="3"/>
        <v>#NAME?</v>
      </c>
    </row>
    <row r="59" spans="1:15" ht="24" customHeight="1" x14ac:dyDescent="0.2">
      <c r="A59" s="8"/>
      <c r="B59" s="120">
        <f t="shared" si="0"/>
        <v>0</v>
      </c>
      <c r="C59" s="7"/>
      <c r="D59" s="7"/>
      <c r="E59" s="7"/>
      <c r="F59" s="7"/>
      <c r="G59" s="7"/>
      <c r="H59" s="7"/>
      <c r="I59" s="16" t="str">
        <f t="shared" si="1"/>
        <v>0</v>
      </c>
      <c r="K59" s="17" t="e">
        <f t="shared" ca="1" si="2"/>
        <v>#NAME?</v>
      </c>
      <c r="O59" s="19" t="e">
        <f t="shared" ca="1" si="3"/>
        <v>#NAME?</v>
      </c>
    </row>
    <row r="60" spans="1:15" ht="24" customHeight="1" x14ac:dyDescent="0.2">
      <c r="A60" s="8"/>
      <c r="B60" s="120">
        <f t="shared" si="0"/>
        <v>0</v>
      </c>
      <c r="C60" s="7"/>
      <c r="D60" s="7"/>
      <c r="E60" s="7"/>
      <c r="F60" s="7"/>
      <c r="G60" s="7"/>
      <c r="H60" s="7"/>
      <c r="I60" s="16" t="str">
        <f t="shared" si="1"/>
        <v>0</v>
      </c>
      <c r="K60" s="17" t="e">
        <f t="shared" ca="1" si="2"/>
        <v>#NAME?</v>
      </c>
      <c r="O60" s="19" t="e">
        <f t="shared" ca="1" si="3"/>
        <v>#NAME?</v>
      </c>
    </row>
    <row r="61" spans="1:15" ht="24" customHeight="1" x14ac:dyDescent="0.2">
      <c r="A61" s="8"/>
      <c r="B61" s="120">
        <f t="shared" si="0"/>
        <v>0</v>
      </c>
      <c r="C61" s="7"/>
      <c r="D61" s="7"/>
      <c r="E61" s="7"/>
      <c r="F61" s="7"/>
      <c r="G61" s="7"/>
      <c r="H61" s="7"/>
      <c r="I61" s="16" t="str">
        <f t="shared" si="1"/>
        <v>0</v>
      </c>
      <c r="K61" s="17" t="e">
        <f t="shared" ca="1" si="2"/>
        <v>#NAME?</v>
      </c>
      <c r="O61" s="19" t="e">
        <f t="shared" ca="1" si="3"/>
        <v>#NAME?</v>
      </c>
    </row>
    <row r="62" spans="1:15" ht="24" customHeight="1" x14ac:dyDescent="0.2">
      <c r="A62" s="8"/>
      <c r="B62" s="120">
        <f t="shared" si="0"/>
        <v>0</v>
      </c>
      <c r="C62" s="7"/>
      <c r="D62" s="7"/>
      <c r="E62" s="7"/>
      <c r="F62" s="7"/>
      <c r="G62" s="7"/>
      <c r="H62" s="7"/>
      <c r="I62" s="16" t="str">
        <f t="shared" si="1"/>
        <v>0</v>
      </c>
      <c r="K62" s="17" t="e">
        <f t="shared" ca="1" si="2"/>
        <v>#NAME?</v>
      </c>
      <c r="O62" s="19" t="e">
        <f t="shared" ca="1" si="3"/>
        <v>#NAME?</v>
      </c>
    </row>
    <row r="63" spans="1:15" ht="24" customHeight="1" x14ac:dyDescent="0.2">
      <c r="A63" s="8"/>
      <c r="B63" s="120">
        <f t="shared" si="0"/>
        <v>0</v>
      </c>
      <c r="C63" s="7"/>
      <c r="D63" s="7"/>
      <c r="E63" s="7"/>
      <c r="F63" s="7"/>
      <c r="G63" s="7"/>
      <c r="H63" s="7"/>
      <c r="I63" s="16" t="str">
        <f t="shared" si="1"/>
        <v>0</v>
      </c>
      <c r="K63" s="17" t="e">
        <f t="shared" ca="1" si="2"/>
        <v>#NAME?</v>
      </c>
      <c r="O63" s="19" t="e">
        <f t="shared" ca="1" si="3"/>
        <v>#NAME?</v>
      </c>
    </row>
    <row r="64" spans="1:15" ht="24" customHeight="1" x14ac:dyDescent="0.2">
      <c r="A64" s="8"/>
      <c r="B64" s="120">
        <f t="shared" si="0"/>
        <v>0</v>
      </c>
      <c r="C64" s="7"/>
      <c r="D64" s="7"/>
      <c r="E64" s="7"/>
      <c r="F64" s="7"/>
      <c r="G64" s="7"/>
      <c r="H64" s="7"/>
      <c r="I64" s="16" t="str">
        <f t="shared" si="1"/>
        <v>0</v>
      </c>
      <c r="K64" s="17" t="e">
        <f t="shared" ca="1" si="2"/>
        <v>#NAME?</v>
      </c>
      <c r="O64" s="19" t="e">
        <f t="shared" ca="1" si="3"/>
        <v>#NAME?</v>
      </c>
    </row>
    <row r="65" spans="1:15" ht="24" customHeight="1" x14ac:dyDescent="0.2">
      <c r="A65" s="8"/>
      <c r="B65" s="120">
        <f t="shared" si="0"/>
        <v>0</v>
      </c>
      <c r="C65" s="7"/>
      <c r="D65" s="7"/>
      <c r="E65" s="7"/>
      <c r="F65" s="7"/>
      <c r="G65" s="7"/>
      <c r="H65" s="7"/>
      <c r="I65" s="16" t="str">
        <f t="shared" si="1"/>
        <v>0</v>
      </c>
      <c r="K65" s="17" t="e">
        <f t="shared" ca="1" si="2"/>
        <v>#NAME?</v>
      </c>
      <c r="O65" s="19" t="e">
        <f t="shared" ca="1" si="3"/>
        <v>#NAME?</v>
      </c>
    </row>
    <row r="66" spans="1:15" ht="24" customHeight="1" x14ac:dyDescent="0.2">
      <c r="A66" s="8"/>
      <c r="B66" s="120">
        <f t="shared" si="0"/>
        <v>0</v>
      </c>
      <c r="C66" s="7"/>
      <c r="D66" s="7"/>
      <c r="E66" s="7"/>
      <c r="F66" s="7"/>
      <c r="G66" s="7"/>
      <c r="H66" s="7"/>
      <c r="I66" s="16" t="str">
        <f t="shared" si="1"/>
        <v>0</v>
      </c>
      <c r="K66" s="17" t="e">
        <f t="shared" ca="1" si="2"/>
        <v>#NAME?</v>
      </c>
      <c r="O66" s="19" t="e">
        <f t="shared" ca="1" si="3"/>
        <v>#NAME?</v>
      </c>
    </row>
    <row r="67" spans="1:15" ht="24" customHeight="1" x14ac:dyDescent="0.2">
      <c r="A67" s="8"/>
      <c r="B67" s="120">
        <f t="shared" si="0"/>
        <v>0</v>
      </c>
      <c r="C67" s="7"/>
      <c r="D67" s="7"/>
      <c r="E67" s="7"/>
      <c r="F67" s="7"/>
      <c r="G67" s="7"/>
      <c r="H67" s="7"/>
      <c r="I67" s="16" t="str">
        <f t="shared" si="1"/>
        <v>0</v>
      </c>
      <c r="K67" s="17" t="e">
        <f t="shared" ca="1" si="2"/>
        <v>#NAME?</v>
      </c>
      <c r="O67" s="19" t="e">
        <f t="shared" ca="1" si="3"/>
        <v>#NAME?</v>
      </c>
    </row>
    <row r="68" spans="1:15" ht="24" customHeight="1" x14ac:dyDescent="0.2">
      <c r="A68" s="8"/>
      <c r="B68" s="120">
        <f t="shared" ref="B68:B131" si="4">IF(C68&gt;0,1,0)</f>
        <v>0</v>
      </c>
      <c r="C68" s="7"/>
      <c r="D68" s="7"/>
      <c r="E68" s="7"/>
      <c r="F68" s="7"/>
      <c r="G68" s="7"/>
      <c r="H68" s="7"/>
      <c r="I68" s="16" t="str">
        <f t="shared" ref="I68:I131" si="5">IF(C68&lt;=3,"0",IF(C68&lt;=10,"5",IF(C68&lt;=15,"4",IF(C68&lt;=20,"3",IF(C68&lt;=30,"2",IF(C68&lt;=100,"1","0"))))))</f>
        <v>0</v>
      </c>
      <c r="K68" s="17" t="e">
        <f t="shared" ref="K68:K131" ca="1" si="6">J68/$K$2</f>
        <v>#NAME?</v>
      </c>
      <c r="O68" s="19" t="e">
        <f t="shared" ref="O68:O131" ca="1" si="7">(B68+I68)*K68</f>
        <v>#NAME?</v>
      </c>
    </row>
    <row r="69" spans="1:15" ht="24" customHeight="1" x14ac:dyDescent="0.2">
      <c r="A69" s="8"/>
      <c r="B69" s="120">
        <f t="shared" si="4"/>
        <v>0</v>
      </c>
      <c r="C69" s="7"/>
      <c r="D69" s="7"/>
      <c r="E69" s="7"/>
      <c r="F69" s="7"/>
      <c r="G69" s="7"/>
      <c r="H69" s="7"/>
      <c r="I69" s="16" t="str">
        <f t="shared" si="5"/>
        <v>0</v>
      </c>
      <c r="K69" s="17" t="e">
        <f t="shared" ca="1" si="6"/>
        <v>#NAME?</v>
      </c>
      <c r="O69" s="19" t="e">
        <f t="shared" ca="1" si="7"/>
        <v>#NAME?</v>
      </c>
    </row>
    <row r="70" spans="1:15" ht="24" customHeight="1" x14ac:dyDescent="0.2">
      <c r="A70" s="8"/>
      <c r="B70" s="120">
        <f t="shared" si="4"/>
        <v>0</v>
      </c>
      <c r="C70" s="7"/>
      <c r="D70" s="7"/>
      <c r="E70" s="7"/>
      <c r="F70" s="7"/>
      <c r="G70" s="7"/>
      <c r="H70" s="7"/>
      <c r="I70" s="16" t="str">
        <f t="shared" si="5"/>
        <v>0</v>
      </c>
      <c r="K70" s="17" t="e">
        <f t="shared" ca="1" si="6"/>
        <v>#NAME?</v>
      </c>
      <c r="O70" s="19" t="e">
        <f t="shared" ca="1" si="7"/>
        <v>#NAME?</v>
      </c>
    </row>
    <row r="71" spans="1:15" ht="24" customHeight="1" x14ac:dyDescent="0.2">
      <c r="A71" s="8"/>
      <c r="B71" s="120">
        <f t="shared" si="4"/>
        <v>0</v>
      </c>
      <c r="C71" s="7"/>
      <c r="D71" s="7"/>
      <c r="E71" s="7"/>
      <c r="F71" s="7"/>
      <c r="G71" s="7"/>
      <c r="H71" s="7"/>
      <c r="I71" s="16" t="str">
        <f t="shared" si="5"/>
        <v>0</v>
      </c>
      <c r="K71" s="17" t="e">
        <f t="shared" ca="1" si="6"/>
        <v>#NAME?</v>
      </c>
      <c r="O71" s="19" t="e">
        <f t="shared" ca="1" si="7"/>
        <v>#NAME?</v>
      </c>
    </row>
    <row r="72" spans="1:15" ht="24" customHeight="1" x14ac:dyDescent="0.2">
      <c r="A72" s="8"/>
      <c r="B72" s="120">
        <f t="shared" si="4"/>
        <v>0</v>
      </c>
      <c r="C72" s="7"/>
      <c r="D72" s="7"/>
      <c r="E72" s="7"/>
      <c r="F72" s="7"/>
      <c r="G72" s="7"/>
      <c r="H72" s="7"/>
      <c r="I72" s="16" t="str">
        <f t="shared" si="5"/>
        <v>0</v>
      </c>
      <c r="K72" s="17" t="e">
        <f t="shared" ca="1" si="6"/>
        <v>#NAME?</v>
      </c>
      <c r="O72" s="19" t="e">
        <f t="shared" ca="1" si="7"/>
        <v>#NAME?</v>
      </c>
    </row>
    <row r="73" spans="1:15" ht="24" customHeight="1" x14ac:dyDescent="0.2">
      <c r="A73" s="8"/>
      <c r="B73" s="120">
        <f t="shared" si="4"/>
        <v>0</v>
      </c>
      <c r="C73" s="7"/>
      <c r="D73" s="7"/>
      <c r="E73" s="7"/>
      <c r="F73" s="7"/>
      <c r="G73" s="7"/>
      <c r="H73" s="7"/>
      <c r="I73" s="16" t="str">
        <f t="shared" si="5"/>
        <v>0</v>
      </c>
      <c r="K73" s="17" t="e">
        <f t="shared" ca="1" si="6"/>
        <v>#NAME?</v>
      </c>
      <c r="O73" s="19" t="e">
        <f t="shared" ca="1" si="7"/>
        <v>#NAME?</v>
      </c>
    </row>
    <row r="74" spans="1:15" ht="24" customHeight="1" x14ac:dyDescent="0.2">
      <c r="A74" s="8"/>
      <c r="B74" s="120">
        <f t="shared" si="4"/>
        <v>0</v>
      </c>
      <c r="C74" s="7"/>
      <c r="D74" s="7"/>
      <c r="E74" s="7"/>
      <c r="F74" s="7"/>
      <c r="G74" s="7"/>
      <c r="H74" s="7"/>
      <c r="I74" s="16" t="str">
        <f t="shared" si="5"/>
        <v>0</v>
      </c>
      <c r="K74" s="17" t="e">
        <f t="shared" ca="1" si="6"/>
        <v>#NAME?</v>
      </c>
      <c r="O74" s="19" t="e">
        <f t="shared" ca="1" si="7"/>
        <v>#NAME?</v>
      </c>
    </row>
    <row r="75" spans="1:15" ht="24" customHeight="1" x14ac:dyDescent="0.2">
      <c r="A75" s="8"/>
      <c r="B75" s="120">
        <f t="shared" si="4"/>
        <v>0</v>
      </c>
      <c r="C75" s="7"/>
      <c r="D75" s="7"/>
      <c r="E75" s="7"/>
      <c r="F75" s="7"/>
      <c r="G75" s="7"/>
      <c r="H75" s="7"/>
      <c r="I75" s="16" t="str">
        <f t="shared" si="5"/>
        <v>0</v>
      </c>
      <c r="K75" s="17" t="e">
        <f t="shared" ca="1" si="6"/>
        <v>#NAME?</v>
      </c>
      <c r="O75" s="19" t="e">
        <f t="shared" ca="1" si="7"/>
        <v>#NAME?</v>
      </c>
    </row>
    <row r="76" spans="1:15" ht="24" customHeight="1" x14ac:dyDescent="0.2">
      <c r="A76" s="8"/>
      <c r="B76" s="120">
        <f t="shared" si="4"/>
        <v>0</v>
      </c>
      <c r="C76" s="7"/>
      <c r="D76" s="7"/>
      <c r="E76" s="7"/>
      <c r="F76" s="7"/>
      <c r="G76" s="7"/>
      <c r="H76" s="7"/>
      <c r="I76" s="16" t="str">
        <f t="shared" si="5"/>
        <v>0</v>
      </c>
      <c r="K76" s="17" t="e">
        <f t="shared" ca="1" si="6"/>
        <v>#NAME?</v>
      </c>
      <c r="O76" s="19" t="e">
        <f t="shared" ca="1" si="7"/>
        <v>#NAME?</v>
      </c>
    </row>
    <row r="77" spans="1:15" ht="24" customHeight="1" x14ac:dyDescent="0.2">
      <c r="A77" s="8"/>
      <c r="B77" s="120">
        <f t="shared" si="4"/>
        <v>0</v>
      </c>
      <c r="C77" s="7"/>
      <c r="D77" s="7"/>
      <c r="E77" s="7"/>
      <c r="F77" s="7"/>
      <c r="G77" s="7"/>
      <c r="H77" s="7"/>
      <c r="I77" s="16" t="str">
        <f t="shared" si="5"/>
        <v>0</v>
      </c>
      <c r="K77" s="17" t="e">
        <f t="shared" ca="1" si="6"/>
        <v>#NAME?</v>
      </c>
      <c r="O77" s="19" t="e">
        <f t="shared" ca="1" si="7"/>
        <v>#NAME?</v>
      </c>
    </row>
    <row r="78" spans="1:15" ht="24" customHeight="1" x14ac:dyDescent="0.2">
      <c r="A78" s="8"/>
      <c r="B78" s="120">
        <f t="shared" si="4"/>
        <v>0</v>
      </c>
      <c r="C78" s="7"/>
      <c r="D78" s="7"/>
      <c r="E78" s="7"/>
      <c r="F78" s="7"/>
      <c r="G78" s="7"/>
      <c r="H78" s="7"/>
      <c r="I78" s="16" t="str">
        <f t="shared" si="5"/>
        <v>0</v>
      </c>
      <c r="K78" s="17" t="e">
        <f t="shared" ca="1" si="6"/>
        <v>#NAME?</v>
      </c>
      <c r="O78" s="19" t="e">
        <f t="shared" ca="1" si="7"/>
        <v>#NAME?</v>
      </c>
    </row>
    <row r="79" spans="1:15" ht="24" customHeight="1" x14ac:dyDescent="0.2">
      <c r="A79" s="8"/>
      <c r="B79" s="120">
        <f t="shared" si="4"/>
        <v>0</v>
      </c>
      <c r="C79" s="7"/>
      <c r="D79" s="7"/>
      <c r="E79" s="7"/>
      <c r="F79" s="7"/>
      <c r="G79" s="7"/>
      <c r="H79" s="7"/>
      <c r="I79" s="16" t="str">
        <f t="shared" si="5"/>
        <v>0</v>
      </c>
      <c r="K79" s="17" t="e">
        <f t="shared" ca="1" si="6"/>
        <v>#NAME?</v>
      </c>
      <c r="O79" s="19" t="e">
        <f t="shared" ca="1" si="7"/>
        <v>#NAME?</v>
      </c>
    </row>
    <row r="80" spans="1:15" ht="24" customHeight="1" x14ac:dyDescent="0.2">
      <c r="A80" s="8"/>
      <c r="B80" s="120">
        <f t="shared" si="4"/>
        <v>0</v>
      </c>
      <c r="C80" s="7"/>
      <c r="D80" s="7"/>
      <c r="E80" s="7"/>
      <c r="F80" s="7"/>
      <c r="G80" s="7"/>
      <c r="H80" s="7"/>
      <c r="I80" s="16" t="str">
        <f t="shared" si="5"/>
        <v>0</v>
      </c>
      <c r="K80" s="17" t="e">
        <f t="shared" ca="1" si="6"/>
        <v>#NAME?</v>
      </c>
      <c r="O80" s="19" t="e">
        <f t="shared" ca="1" si="7"/>
        <v>#NAME?</v>
      </c>
    </row>
    <row r="81" spans="1:15" ht="24" customHeight="1" x14ac:dyDescent="0.2">
      <c r="A81" s="8"/>
      <c r="B81" s="120">
        <f t="shared" si="4"/>
        <v>0</v>
      </c>
      <c r="C81" s="7"/>
      <c r="D81" s="7"/>
      <c r="E81" s="7"/>
      <c r="F81" s="7"/>
      <c r="G81" s="7"/>
      <c r="H81" s="7"/>
      <c r="I81" s="16" t="str">
        <f t="shared" si="5"/>
        <v>0</v>
      </c>
      <c r="K81" s="17" t="e">
        <f t="shared" ca="1" si="6"/>
        <v>#NAME?</v>
      </c>
      <c r="O81" s="19" t="e">
        <f t="shared" ca="1" si="7"/>
        <v>#NAME?</v>
      </c>
    </row>
    <row r="82" spans="1:15" ht="24" customHeight="1" x14ac:dyDescent="0.2">
      <c r="A82" s="8"/>
      <c r="B82" s="120">
        <f t="shared" si="4"/>
        <v>0</v>
      </c>
      <c r="C82" s="7"/>
      <c r="D82" s="7"/>
      <c r="E82" s="7"/>
      <c r="F82" s="7"/>
      <c r="G82" s="7"/>
      <c r="H82" s="7"/>
      <c r="I82" s="16" t="str">
        <f t="shared" si="5"/>
        <v>0</v>
      </c>
      <c r="K82" s="17" t="e">
        <f t="shared" ca="1" si="6"/>
        <v>#NAME?</v>
      </c>
      <c r="O82" s="19" t="e">
        <f t="shared" ca="1" si="7"/>
        <v>#NAME?</v>
      </c>
    </row>
    <row r="83" spans="1:15" ht="24" customHeight="1" x14ac:dyDescent="0.2">
      <c r="A83" s="8"/>
      <c r="B83" s="120">
        <f t="shared" si="4"/>
        <v>0</v>
      </c>
      <c r="C83" s="7"/>
      <c r="D83" s="7"/>
      <c r="E83" s="7"/>
      <c r="F83" s="7"/>
      <c r="G83" s="7"/>
      <c r="H83" s="7"/>
      <c r="I83" s="16" t="str">
        <f t="shared" si="5"/>
        <v>0</v>
      </c>
      <c r="K83" s="17" t="e">
        <f t="shared" ca="1" si="6"/>
        <v>#NAME?</v>
      </c>
      <c r="O83" s="19" t="e">
        <f t="shared" ca="1" si="7"/>
        <v>#NAME?</v>
      </c>
    </row>
    <row r="84" spans="1:15" ht="24" customHeight="1" x14ac:dyDescent="0.2">
      <c r="A84" s="8"/>
      <c r="B84" s="120">
        <f t="shared" si="4"/>
        <v>0</v>
      </c>
      <c r="C84" s="7"/>
      <c r="D84" s="7"/>
      <c r="E84" s="7"/>
      <c r="F84" s="7"/>
      <c r="G84" s="7"/>
      <c r="H84" s="7"/>
      <c r="I84" s="16" t="str">
        <f t="shared" si="5"/>
        <v>0</v>
      </c>
      <c r="K84" s="17" t="e">
        <f t="shared" ca="1" si="6"/>
        <v>#NAME?</v>
      </c>
      <c r="O84" s="19" t="e">
        <f t="shared" ca="1" si="7"/>
        <v>#NAME?</v>
      </c>
    </row>
    <row r="85" spans="1:15" ht="24" customHeight="1" x14ac:dyDescent="0.2">
      <c r="A85" s="8"/>
      <c r="B85" s="120">
        <f t="shared" si="4"/>
        <v>0</v>
      </c>
      <c r="C85" s="7"/>
      <c r="D85" s="7"/>
      <c r="E85" s="7"/>
      <c r="F85" s="7"/>
      <c r="G85" s="7"/>
      <c r="H85" s="7"/>
      <c r="I85" s="16" t="str">
        <f t="shared" si="5"/>
        <v>0</v>
      </c>
      <c r="K85" s="17" t="e">
        <f t="shared" ca="1" si="6"/>
        <v>#NAME?</v>
      </c>
      <c r="O85" s="19" t="e">
        <f t="shared" ca="1" si="7"/>
        <v>#NAME?</v>
      </c>
    </row>
    <row r="86" spans="1:15" ht="24" customHeight="1" x14ac:dyDescent="0.2">
      <c r="A86" s="8"/>
      <c r="B86" s="120">
        <f t="shared" si="4"/>
        <v>0</v>
      </c>
      <c r="C86" s="7"/>
      <c r="D86" s="7"/>
      <c r="E86" s="7"/>
      <c r="F86" s="7"/>
      <c r="G86" s="7"/>
      <c r="H86" s="7"/>
      <c r="I86" s="16" t="str">
        <f t="shared" si="5"/>
        <v>0</v>
      </c>
      <c r="K86" s="17" t="e">
        <f t="shared" ca="1" si="6"/>
        <v>#NAME?</v>
      </c>
      <c r="O86" s="19" t="e">
        <f t="shared" ca="1" si="7"/>
        <v>#NAME?</v>
      </c>
    </row>
    <row r="87" spans="1:15" ht="24" customHeight="1" x14ac:dyDescent="0.2">
      <c r="A87" s="8"/>
      <c r="B87" s="120">
        <f t="shared" si="4"/>
        <v>0</v>
      </c>
      <c r="C87" s="7"/>
      <c r="D87" s="7"/>
      <c r="E87" s="7"/>
      <c r="F87" s="7"/>
      <c r="G87" s="7"/>
      <c r="H87" s="7"/>
      <c r="I87" s="16" t="str">
        <f t="shared" si="5"/>
        <v>0</v>
      </c>
      <c r="K87" s="17" t="e">
        <f t="shared" ca="1" si="6"/>
        <v>#NAME?</v>
      </c>
      <c r="O87" s="19" t="e">
        <f t="shared" ca="1" si="7"/>
        <v>#NAME?</v>
      </c>
    </row>
    <row r="88" spans="1:15" ht="24" customHeight="1" x14ac:dyDescent="0.2">
      <c r="A88" s="8"/>
      <c r="B88" s="120">
        <f t="shared" si="4"/>
        <v>0</v>
      </c>
      <c r="C88" s="7"/>
      <c r="D88" s="7"/>
      <c r="E88" s="7"/>
      <c r="F88" s="7"/>
      <c r="G88" s="7"/>
      <c r="H88" s="7"/>
      <c r="I88" s="16" t="str">
        <f t="shared" si="5"/>
        <v>0</v>
      </c>
      <c r="K88" s="17" t="e">
        <f t="shared" ca="1" si="6"/>
        <v>#NAME?</v>
      </c>
      <c r="O88" s="19" t="e">
        <f t="shared" ca="1" si="7"/>
        <v>#NAME?</v>
      </c>
    </row>
    <row r="89" spans="1:15" ht="24" customHeight="1" x14ac:dyDescent="0.2">
      <c r="A89" s="8"/>
      <c r="B89" s="120">
        <f t="shared" si="4"/>
        <v>0</v>
      </c>
      <c r="C89" s="7"/>
      <c r="D89" s="7"/>
      <c r="E89" s="7"/>
      <c r="F89" s="7"/>
      <c r="G89" s="7"/>
      <c r="H89" s="7"/>
      <c r="I89" s="16" t="str">
        <f t="shared" si="5"/>
        <v>0</v>
      </c>
      <c r="K89" s="17" t="e">
        <f t="shared" ca="1" si="6"/>
        <v>#NAME?</v>
      </c>
      <c r="O89" s="19" t="e">
        <f t="shared" ca="1" si="7"/>
        <v>#NAME?</v>
      </c>
    </row>
    <row r="90" spans="1:15" ht="24" customHeight="1" x14ac:dyDescent="0.2">
      <c r="A90" s="8"/>
      <c r="B90" s="120">
        <f t="shared" si="4"/>
        <v>0</v>
      </c>
      <c r="C90" s="7"/>
      <c r="D90" s="7"/>
      <c r="E90" s="7"/>
      <c r="F90" s="7"/>
      <c r="G90" s="7"/>
      <c r="H90" s="7"/>
      <c r="I90" s="16" t="str">
        <f t="shared" si="5"/>
        <v>0</v>
      </c>
      <c r="K90" s="17" t="e">
        <f t="shared" ca="1" si="6"/>
        <v>#NAME?</v>
      </c>
      <c r="O90" s="19" t="e">
        <f t="shared" ca="1" si="7"/>
        <v>#NAME?</v>
      </c>
    </row>
    <row r="91" spans="1:15" ht="24" customHeight="1" x14ac:dyDescent="0.2">
      <c r="A91" s="8"/>
      <c r="B91" s="120">
        <f t="shared" si="4"/>
        <v>0</v>
      </c>
      <c r="C91" s="7"/>
      <c r="D91" s="7"/>
      <c r="E91" s="7"/>
      <c r="F91" s="7"/>
      <c r="G91" s="7"/>
      <c r="H91" s="7"/>
      <c r="I91" s="16" t="str">
        <f t="shared" si="5"/>
        <v>0</v>
      </c>
      <c r="K91" s="17" t="e">
        <f t="shared" ca="1" si="6"/>
        <v>#NAME?</v>
      </c>
      <c r="O91" s="19" t="e">
        <f t="shared" ca="1" si="7"/>
        <v>#NAME?</v>
      </c>
    </row>
    <row r="92" spans="1:15" ht="24" customHeight="1" x14ac:dyDescent="0.2">
      <c r="A92" s="8"/>
      <c r="B92" s="120">
        <f t="shared" si="4"/>
        <v>0</v>
      </c>
      <c r="C92" s="7"/>
      <c r="D92" s="7"/>
      <c r="E92" s="7"/>
      <c r="F92" s="7"/>
      <c r="G92" s="7"/>
      <c r="H92" s="7"/>
      <c r="I92" s="16" t="str">
        <f t="shared" si="5"/>
        <v>0</v>
      </c>
      <c r="K92" s="17" t="e">
        <f t="shared" ca="1" si="6"/>
        <v>#NAME?</v>
      </c>
      <c r="O92" s="19" t="e">
        <f t="shared" ca="1" si="7"/>
        <v>#NAME?</v>
      </c>
    </row>
    <row r="93" spans="1:15" ht="24" customHeight="1" x14ac:dyDescent="0.2">
      <c r="A93" s="8"/>
      <c r="B93" s="120">
        <f t="shared" si="4"/>
        <v>0</v>
      </c>
      <c r="C93" s="7"/>
      <c r="D93" s="7"/>
      <c r="E93" s="7"/>
      <c r="F93" s="7"/>
      <c r="G93" s="7"/>
      <c r="H93" s="7"/>
      <c r="I93" s="16" t="str">
        <f t="shared" si="5"/>
        <v>0</v>
      </c>
      <c r="K93" s="17" t="e">
        <f t="shared" ca="1" si="6"/>
        <v>#NAME?</v>
      </c>
      <c r="O93" s="19" t="e">
        <f t="shared" ca="1" si="7"/>
        <v>#NAME?</v>
      </c>
    </row>
    <row r="94" spans="1:15" ht="24" customHeight="1" x14ac:dyDescent="0.2">
      <c r="A94" s="8"/>
      <c r="B94" s="120">
        <f t="shared" si="4"/>
        <v>0</v>
      </c>
      <c r="C94" s="7"/>
      <c r="D94" s="7"/>
      <c r="E94" s="7"/>
      <c r="F94" s="7"/>
      <c r="G94" s="7"/>
      <c r="H94" s="7"/>
      <c r="I94" s="16" t="str">
        <f t="shared" si="5"/>
        <v>0</v>
      </c>
      <c r="K94" s="17" t="e">
        <f t="shared" ca="1" si="6"/>
        <v>#NAME?</v>
      </c>
      <c r="O94" s="19" t="e">
        <f t="shared" ca="1" si="7"/>
        <v>#NAME?</v>
      </c>
    </row>
    <row r="95" spans="1:15" ht="24" customHeight="1" x14ac:dyDescent="0.2">
      <c r="A95" s="8"/>
      <c r="B95" s="120">
        <f t="shared" si="4"/>
        <v>0</v>
      </c>
      <c r="C95" s="7"/>
      <c r="D95" s="7"/>
      <c r="E95" s="7"/>
      <c r="F95" s="7"/>
      <c r="G95" s="7"/>
      <c r="H95" s="7"/>
      <c r="I95" s="16" t="str">
        <f t="shared" si="5"/>
        <v>0</v>
      </c>
      <c r="K95" s="17" t="e">
        <f t="shared" ca="1" si="6"/>
        <v>#NAME?</v>
      </c>
      <c r="O95" s="19" t="e">
        <f t="shared" ca="1" si="7"/>
        <v>#NAME?</v>
      </c>
    </row>
    <row r="96" spans="1:15" ht="24" customHeight="1" x14ac:dyDescent="0.2">
      <c r="A96" s="8"/>
      <c r="B96" s="120">
        <f t="shared" si="4"/>
        <v>0</v>
      </c>
      <c r="C96" s="7"/>
      <c r="D96" s="7"/>
      <c r="E96" s="7"/>
      <c r="F96" s="7"/>
      <c r="G96" s="7"/>
      <c r="H96" s="7"/>
      <c r="I96" s="16" t="str">
        <f t="shared" si="5"/>
        <v>0</v>
      </c>
      <c r="K96" s="17" t="e">
        <f t="shared" ca="1" si="6"/>
        <v>#NAME?</v>
      </c>
      <c r="O96" s="19" t="e">
        <f t="shared" ca="1" si="7"/>
        <v>#NAME?</v>
      </c>
    </row>
    <row r="97" spans="1:15" ht="24" customHeight="1" x14ac:dyDescent="0.2">
      <c r="A97" s="8"/>
      <c r="B97" s="120">
        <f t="shared" si="4"/>
        <v>0</v>
      </c>
      <c r="C97" s="7"/>
      <c r="D97" s="7"/>
      <c r="E97" s="7"/>
      <c r="F97" s="7"/>
      <c r="G97" s="7"/>
      <c r="H97" s="7"/>
      <c r="I97" s="16" t="str">
        <f t="shared" si="5"/>
        <v>0</v>
      </c>
      <c r="K97" s="17" t="e">
        <f t="shared" ca="1" si="6"/>
        <v>#NAME?</v>
      </c>
      <c r="O97" s="19" t="e">
        <f t="shared" ca="1" si="7"/>
        <v>#NAME?</v>
      </c>
    </row>
    <row r="98" spans="1:15" ht="24" customHeight="1" x14ac:dyDescent="0.2">
      <c r="A98" s="8"/>
      <c r="B98" s="120">
        <f t="shared" si="4"/>
        <v>0</v>
      </c>
      <c r="C98" s="7"/>
      <c r="D98" s="7"/>
      <c r="E98" s="7"/>
      <c r="F98" s="7"/>
      <c r="G98" s="7"/>
      <c r="H98" s="7"/>
      <c r="I98" s="16" t="str">
        <f t="shared" si="5"/>
        <v>0</v>
      </c>
      <c r="K98" s="17" t="e">
        <f t="shared" ca="1" si="6"/>
        <v>#NAME?</v>
      </c>
      <c r="O98" s="19" t="e">
        <f t="shared" ca="1" si="7"/>
        <v>#NAME?</v>
      </c>
    </row>
    <row r="99" spans="1:15" ht="24" customHeight="1" x14ac:dyDescent="0.2">
      <c r="A99" s="8"/>
      <c r="B99" s="120">
        <f t="shared" si="4"/>
        <v>0</v>
      </c>
      <c r="C99" s="7"/>
      <c r="D99" s="7"/>
      <c r="E99" s="7"/>
      <c r="F99" s="7"/>
      <c r="G99" s="7"/>
      <c r="H99" s="7"/>
      <c r="I99" s="16" t="str">
        <f t="shared" si="5"/>
        <v>0</v>
      </c>
      <c r="K99" s="17" t="e">
        <f t="shared" ca="1" si="6"/>
        <v>#NAME?</v>
      </c>
      <c r="O99" s="19" t="e">
        <f t="shared" ca="1" si="7"/>
        <v>#NAME?</v>
      </c>
    </row>
    <row r="100" spans="1:15" ht="24" customHeight="1" x14ac:dyDescent="0.2">
      <c r="A100" s="8"/>
      <c r="B100" s="120">
        <f t="shared" si="4"/>
        <v>0</v>
      </c>
      <c r="C100" s="7"/>
      <c r="D100" s="7"/>
      <c r="E100" s="7"/>
      <c r="F100" s="7"/>
      <c r="G100" s="7"/>
      <c r="H100" s="7"/>
      <c r="I100" s="16" t="str">
        <f t="shared" si="5"/>
        <v>0</v>
      </c>
      <c r="K100" s="17" t="e">
        <f t="shared" ca="1" si="6"/>
        <v>#NAME?</v>
      </c>
      <c r="O100" s="19" t="e">
        <f t="shared" ca="1" si="7"/>
        <v>#NAME?</v>
      </c>
    </row>
    <row r="101" spans="1:15" ht="24" customHeight="1" x14ac:dyDescent="0.2">
      <c r="A101" s="8"/>
      <c r="B101" s="120">
        <f t="shared" si="4"/>
        <v>0</v>
      </c>
      <c r="C101" s="7"/>
      <c r="D101" s="7"/>
      <c r="E101" s="7"/>
      <c r="F101" s="7"/>
      <c r="G101" s="7"/>
      <c r="H101" s="7"/>
      <c r="I101" s="16" t="str">
        <f t="shared" si="5"/>
        <v>0</v>
      </c>
      <c r="K101" s="17" t="e">
        <f t="shared" ca="1" si="6"/>
        <v>#NAME?</v>
      </c>
      <c r="O101" s="19" t="e">
        <f t="shared" ca="1" si="7"/>
        <v>#NAME?</v>
      </c>
    </row>
    <row r="102" spans="1:15" ht="24" customHeight="1" x14ac:dyDescent="0.2">
      <c r="A102" s="8"/>
      <c r="B102" s="120">
        <f t="shared" si="4"/>
        <v>0</v>
      </c>
      <c r="C102" s="7"/>
      <c r="D102" s="7"/>
      <c r="E102" s="7"/>
      <c r="F102" s="7"/>
      <c r="G102" s="7"/>
      <c r="H102" s="7"/>
      <c r="I102" s="16" t="str">
        <f t="shared" si="5"/>
        <v>0</v>
      </c>
      <c r="K102" s="17" t="e">
        <f t="shared" ca="1" si="6"/>
        <v>#NAME?</v>
      </c>
      <c r="O102" s="19" t="e">
        <f t="shared" ca="1" si="7"/>
        <v>#NAME?</v>
      </c>
    </row>
    <row r="103" spans="1:15" ht="24" customHeight="1" x14ac:dyDescent="0.2">
      <c r="A103" s="8"/>
      <c r="B103" s="120">
        <f t="shared" si="4"/>
        <v>0</v>
      </c>
      <c r="C103" s="7"/>
      <c r="D103" s="7"/>
      <c r="E103" s="7"/>
      <c r="F103" s="7"/>
      <c r="G103" s="7"/>
      <c r="H103" s="7"/>
      <c r="I103" s="16" t="str">
        <f t="shared" si="5"/>
        <v>0</v>
      </c>
      <c r="K103" s="17" t="e">
        <f t="shared" ca="1" si="6"/>
        <v>#NAME?</v>
      </c>
      <c r="O103" s="19" t="e">
        <f t="shared" ca="1" si="7"/>
        <v>#NAME?</v>
      </c>
    </row>
    <row r="104" spans="1:15" ht="24" customHeight="1" x14ac:dyDescent="0.2">
      <c r="A104" s="8"/>
      <c r="B104" s="120">
        <f t="shared" si="4"/>
        <v>0</v>
      </c>
      <c r="C104" s="7"/>
      <c r="D104" s="7"/>
      <c r="E104" s="7"/>
      <c r="F104" s="7"/>
      <c r="G104" s="7"/>
      <c r="H104" s="7"/>
      <c r="I104" s="16" t="str">
        <f t="shared" si="5"/>
        <v>0</v>
      </c>
      <c r="K104" s="17" t="e">
        <f t="shared" ca="1" si="6"/>
        <v>#NAME?</v>
      </c>
      <c r="O104" s="19" t="e">
        <f t="shared" ca="1" si="7"/>
        <v>#NAME?</v>
      </c>
    </row>
    <row r="105" spans="1:15" ht="24" customHeight="1" x14ac:dyDescent="0.2">
      <c r="A105" s="8"/>
      <c r="B105" s="120">
        <f t="shared" si="4"/>
        <v>0</v>
      </c>
      <c r="C105" s="7"/>
      <c r="D105" s="7"/>
      <c r="E105" s="7"/>
      <c r="F105" s="7"/>
      <c r="G105" s="7"/>
      <c r="H105" s="7"/>
      <c r="I105" s="16" t="str">
        <f t="shared" si="5"/>
        <v>0</v>
      </c>
      <c r="K105" s="17" t="e">
        <f t="shared" ca="1" si="6"/>
        <v>#NAME?</v>
      </c>
      <c r="O105" s="19" t="e">
        <f t="shared" ca="1" si="7"/>
        <v>#NAME?</v>
      </c>
    </row>
    <row r="106" spans="1:15" ht="24" customHeight="1" x14ac:dyDescent="0.2">
      <c r="A106" s="8"/>
      <c r="B106" s="120">
        <f t="shared" si="4"/>
        <v>0</v>
      </c>
      <c r="C106" s="7"/>
      <c r="D106" s="7"/>
      <c r="E106" s="7"/>
      <c r="F106" s="7"/>
      <c r="G106" s="7"/>
      <c r="H106" s="7"/>
      <c r="I106" s="16" t="str">
        <f t="shared" si="5"/>
        <v>0</v>
      </c>
      <c r="K106" s="17" t="e">
        <f t="shared" ca="1" si="6"/>
        <v>#NAME?</v>
      </c>
      <c r="O106" s="19" t="e">
        <f t="shared" ca="1" si="7"/>
        <v>#NAME?</v>
      </c>
    </row>
    <row r="107" spans="1:15" ht="24" customHeight="1" x14ac:dyDescent="0.2">
      <c r="A107" s="8"/>
      <c r="B107" s="120">
        <f t="shared" si="4"/>
        <v>0</v>
      </c>
      <c r="C107" s="7"/>
      <c r="D107" s="7"/>
      <c r="E107" s="7"/>
      <c r="F107" s="7"/>
      <c r="G107" s="7"/>
      <c r="H107" s="7"/>
      <c r="I107" s="16" t="str">
        <f t="shared" si="5"/>
        <v>0</v>
      </c>
      <c r="K107" s="17" t="e">
        <f t="shared" ca="1" si="6"/>
        <v>#NAME?</v>
      </c>
      <c r="O107" s="19" t="e">
        <f t="shared" ca="1" si="7"/>
        <v>#NAME?</v>
      </c>
    </row>
    <row r="108" spans="1:15" ht="24" customHeight="1" x14ac:dyDescent="0.2">
      <c r="A108" s="8"/>
      <c r="B108" s="120">
        <f t="shared" si="4"/>
        <v>0</v>
      </c>
      <c r="C108" s="7"/>
      <c r="D108" s="7"/>
      <c r="E108" s="7"/>
      <c r="F108" s="7"/>
      <c r="G108" s="7"/>
      <c r="H108" s="7"/>
      <c r="I108" s="16" t="str">
        <f t="shared" si="5"/>
        <v>0</v>
      </c>
      <c r="K108" s="17" t="e">
        <f t="shared" ca="1" si="6"/>
        <v>#NAME?</v>
      </c>
      <c r="O108" s="19" t="e">
        <f t="shared" ca="1" si="7"/>
        <v>#NAME?</v>
      </c>
    </row>
    <row r="109" spans="1:15" ht="24" customHeight="1" x14ac:dyDescent="0.2">
      <c r="A109" s="8"/>
      <c r="B109" s="120">
        <f t="shared" si="4"/>
        <v>0</v>
      </c>
      <c r="C109" s="7"/>
      <c r="D109" s="7"/>
      <c r="E109" s="7"/>
      <c r="F109" s="7"/>
      <c r="G109" s="7"/>
      <c r="H109" s="7"/>
      <c r="I109" s="16" t="str">
        <f t="shared" si="5"/>
        <v>0</v>
      </c>
      <c r="K109" s="17" t="e">
        <f t="shared" ca="1" si="6"/>
        <v>#NAME?</v>
      </c>
      <c r="O109" s="19" t="e">
        <f t="shared" ca="1" si="7"/>
        <v>#NAME?</v>
      </c>
    </row>
    <row r="110" spans="1:15" ht="24" customHeight="1" x14ac:dyDescent="0.2">
      <c r="A110" s="8"/>
      <c r="B110" s="120">
        <f t="shared" si="4"/>
        <v>0</v>
      </c>
      <c r="C110" s="7"/>
      <c r="D110" s="7"/>
      <c r="E110" s="7"/>
      <c r="F110" s="7"/>
      <c r="G110" s="7"/>
      <c r="H110" s="7"/>
      <c r="I110" s="16" t="str">
        <f t="shared" si="5"/>
        <v>0</v>
      </c>
      <c r="K110" s="17" t="e">
        <f t="shared" ca="1" si="6"/>
        <v>#NAME?</v>
      </c>
      <c r="O110" s="19" t="e">
        <f t="shared" ca="1" si="7"/>
        <v>#NAME?</v>
      </c>
    </row>
    <row r="111" spans="1:15" ht="24" customHeight="1" x14ac:dyDescent="0.2">
      <c r="A111" s="8"/>
      <c r="B111" s="120">
        <f t="shared" si="4"/>
        <v>0</v>
      </c>
      <c r="C111" s="7"/>
      <c r="D111" s="7"/>
      <c r="E111" s="7"/>
      <c r="F111" s="7"/>
      <c r="G111" s="7"/>
      <c r="H111" s="7"/>
      <c r="I111" s="16" t="str">
        <f t="shared" si="5"/>
        <v>0</v>
      </c>
      <c r="K111" s="17" t="e">
        <f t="shared" ca="1" si="6"/>
        <v>#NAME?</v>
      </c>
      <c r="O111" s="19" t="e">
        <f t="shared" ca="1" si="7"/>
        <v>#NAME?</v>
      </c>
    </row>
    <row r="112" spans="1:15" ht="24" customHeight="1" x14ac:dyDescent="0.2">
      <c r="A112" s="8"/>
      <c r="B112" s="120">
        <f t="shared" si="4"/>
        <v>0</v>
      </c>
      <c r="C112" s="7"/>
      <c r="D112" s="7"/>
      <c r="E112" s="7"/>
      <c r="F112" s="7"/>
      <c r="G112" s="7"/>
      <c r="H112" s="7"/>
      <c r="I112" s="16" t="str">
        <f t="shared" si="5"/>
        <v>0</v>
      </c>
      <c r="K112" s="17" t="e">
        <f t="shared" ca="1" si="6"/>
        <v>#NAME?</v>
      </c>
      <c r="O112" s="19" t="e">
        <f t="shared" ca="1" si="7"/>
        <v>#NAME?</v>
      </c>
    </row>
    <row r="113" spans="1:15" ht="24" customHeight="1" x14ac:dyDescent="0.2">
      <c r="A113" s="8"/>
      <c r="B113" s="120">
        <f t="shared" si="4"/>
        <v>0</v>
      </c>
      <c r="C113" s="7"/>
      <c r="D113" s="7"/>
      <c r="E113" s="7"/>
      <c r="F113" s="7"/>
      <c r="G113" s="7"/>
      <c r="H113" s="7"/>
      <c r="I113" s="16" t="str">
        <f t="shared" si="5"/>
        <v>0</v>
      </c>
      <c r="K113" s="17" t="e">
        <f t="shared" ca="1" si="6"/>
        <v>#NAME?</v>
      </c>
      <c r="O113" s="19" t="e">
        <f t="shared" ca="1" si="7"/>
        <v>#NAME?</v>
      </c>
    </row>
    <row r="114" spans="1:15" ht="24" customHeight="1" x14ac:dyDescent="0.2">
      <c r="A114" s="8"/>
      <c r="B114" s="120">
        <f t="shared" si="4"/>
        <v>0</v>
      </c>
      <c r="C114" s="7"/>
      <c r="D114" s="7"/>
      <c r="E114" s="7"/>
      <c r="F114" s="7"/>
      <c r="G114" s="7"/>
      <c r="H114" s="7"/>
      <c r="I114" s="16" t="str">
        <f t="shared" si="5"/>
        <v>0</v>
      </c>
      <c r="K114" s="17" t="e">
        <f t="shared" ca="1" si="6"/>
        <v>#NAME?</v>
      </c>
      <c r="O114" s="19" t="e">
        <f t="shared" ca="1" si="7"/>
        <v>#NAME?</v>
      </c>
    </row>
    <row r="115" spans="1:15" ht="24" customHeight="1" x14ac:dyDescent="0.2">
      <c r="A115" s="8"/>
      <c r="B115" s="120">
        <f t="shared" si="4"/>
        <v>0</v>
      </c>
      <c r="C115" s="7"/>
      <c r="D115" s="7"/>
      <c r="E115" s="7"/>
      <c r="F115" s="7"/>
      <c r="G115" s="7"/>
      <c r="H115" s="7"/>
      <c r="I115" s="16" t="str">
        <f t="shared" si="5"/>
        <v>0</v>
      </c>
      <c r="K115" s="17" t="e">
        <f t="shared" ca="1" si="6"/>
        <v>#NAME?</v>
      </c>
      <c r="O115" s="19" t="e">
        <f t="shared" ca="1" si="7"/>
        <v>#NAME?</v>
      </c>
    </row>
    <row r="116" spans="1:15" ht="24" customHeight="1" x14ac:dyDescent="0.2">
      <c r="A116" s="8"/>
      <c r="B116" s="120">
        <f t="shared" si="4"/>
        <v>0</v>
      </c>
      <c r="C116" s="7"/>
      <c r="D116" s="7"/>
      <c r="E116" s="7"/>
      <c r="F116" s="7"/>
      <c r="G116" s="7"/>
      <c r="H116" s="7"/>
      <c r="I116" s="16" t="str">
        <f t="shared" si="5"/>
        <v>0</v>
      </c>
      <c r="K116" s="17" t="e">
        <f t="shared" ca="1" si="6"/>
        <v>#NAME?</v>
      </c>
      <c r="O116" s="19" t="e">
        <f t="shared" ca="1" si="7"/>
        <v>#NAME?</v>
      </c>
    </row>
    <row r="117" spans="1:15" ht="24" customHeight="1" x14ac:dyDescent="0.2">
      <c r="A117" s="8"/>
      <c r="B117" s="120">
        <f t="shared" si="4"/>
        <v>0</v>
      </c>
      <c r="C117" s="7"/>
      <c r="D117" s="7"/>
      <c r="E117" s="7"/>
      <c r="F117" s="7"/>
      <c r="G117" s="7"/>
      <c r="H117" s="7"/>
      <c r="I117" s="16" t="str">
        <f t="shared" si="5"/>
        <v>0</v>
      </c>
      <c r="K117" s="17" t="e">
        <f t="shared" ca="1" si="6"/>
        <v>#NAME?</v>
      </c>
      <c r="O117" s="19" t="e">
        <f t="shared" ca="1" si="7"/>
        <v>#NAME?</v>
      </c>
    </row>
    <row r="118" spans="1:15" ht="24" customHeight="1" x14ac:dyDescent="0.2">
      <c r="A118" s="8"/>
      <c r="B118" s="120">
        <f t="shared" si="4"/>
        <v>0</v>
      </c>
      <c r="C118" s="7"/>
      <c r="D118" s="7"/>
      <c r="E118" s="7"/>
      <c r="F118" s="7"/>
      <c r="G118" s="7"/>
      <c r="H118" s="7"/>
      <c r="I118" s="16" t="str">
        <f t="shared" si="5"/>
        <v>0</v>
      </c>
      <c r="K118" s="17" t="e">
        <f t="shared" ca="1" si="6"/>
        <v>#NAME?</v>
      </c>
      <c r="O118" s="19" t="e">
        <f t="shared" ca="1" si="7"/>
        <v>#NAME?</v>
      </c>
    </row>
    <row r="119" spans="1:15" ht="24" customHeight="1" x14ac:dyDescent="0.2">
      <c r="A119" s="8"/>
      <c r="B119" s="120">
        <f t="shared" si="4"/>
        <v>0</v>
      </c>
      <c r="C119" s="7"/>
      <c r="D119" s="7"/>
      <c r="E119" s="7"/>
      <c r="F119" s="7"/>
      <c r="G119" s="7"/>
      <c r="H119" s="7"/>
      <c r="I119" s="16" t="str">
        <f t="shared" si="5"/>
        <v>0</v>
      </c>
      <c r="K119" s="17" t="e">
        <f t="shared" ca="1" si="6"/>
        <v>#NAME?</v>
      </c>
      <c r="O119" s="19" t="e">
        <f t="shared" ca="1" si="7"/>
        <v>#NAME?</v>
      </c>
    </row>
    <row r="120" spans="1:15" ht="24" customHeight="1" x14ac:dyDescent="0.2">
      <c r="A120" s="8"/>
      <c r="B120" s="120">
        <f t="shared" si="4"/>
        <v>0</v>
      </c>
      <c r="C120" s="7"/>
      <c r="D120" s="7"/>
      <c r="E120" s="7"/>
      <c r="F120" s="7"/>
      <c r="G120" s="7"/>
      <c r="H120" s="7"/>
      <c r="I120" s="16" t="str">
        <f t="shared" si="5"/>
        <v>0</v>
      </c>
      <c r="K120" s="17" t="e">
        <f t="shared" ca="1" si="6"/>
        <v>#NAME?</v>
      </c>
      <c r="O120" s="19" t="e">
        <f t="shared" ca="1" si="7"/>
        <v>#NAME?</v>
      </c>
    </row>
    <row r="121" spans="1:15" ht="24" customHeight="1" x14ac:dyDescent="0.2">
      <c r="A121" s="8"/>
      <c r="B121" s="120">
        <f t="shared" si="4"/>
        <v>0</v>
      </c>
      <c r="C121" s="7"/>
      <c r="D121" s="7"/>
      <c r="E121" s="7"/>
      <c r="F121" s="7"/>
      <c r="G121" s="7"/>
      <c r="H121" s="7"/>
      <c r="I121" s="16" t="str">
        <f t="shared" si="5"/>
        <v>0</v>
      </c>
      <c r="K121" s="17" t="e">
        <f t="shared" ca="1" si="6"/>
        <v>#NAME?</v>
      </c>
      <c r="O121" s="19" t="e">
        <f t="shared" ca="1" si="7"/>
        <v>#NAME?</v>
      </c>
    </row>
    <row r="122" spans="1:15" ht="24" customHeight="1" x14ac:dyDescent="0.2">
      <c r="A122" s="8"/>
      <c r="B122" s="120">
        <f t="shared" si="4"/>
        <v>0</v>
      </c>
      <c r="C122" s="7"/>
      <c r="D122" s="7"/>
      <c r="E122" s="7"/>
      <c r="F122" s="7"/>
      <c r="G122" s="7"/>
      <c r="H122" s="7"/>
      <c r="I122" s="16" t="str">
        <f t="shared" si="5"/>
        <v>0</v>
      </c>
      <c r="K122" s="17" t="e">
        <f t="shared" ca="1" si="6"/>
        <v>#NAME?</v>
      </c>
      <c r="O122" s="19" t="e">
        <f t="shared" ca="1" si="7"/>
        <v>#NAME?</v>
      </c>
    </row>
    <row r="123" spans="1:15" ht="24" customHeight="1" x14ac:dyDescent="0.2">
      <c r="A123" s="8"/>
      <c r="B123" s="120">
        <f t="shared" si="4"/>
        <v>0</v>
      </c>
      <c r="C123" s="7"/>
      <c r="D123" s="7"/>
      <c r="E123" s="7"/>
      <c r="F123" s="7"/>
      <c r="G123" s="7"/>
      <c r="H123" s="7"/>
      <c r="I123" s="16" t="str">
        <f t="shared" si="5"/>
        <v>0</v>
      </c>
      <c r="K123" s="17" t="e">
        <f t="shared" ca="1" si="6"/>
        <v>#NAME?</v>
      </c>
      <c r="O123" s="19" t="e">
        <f t="shared" ca="1" si="7"/>
        <v>#NAME?</v>
      </c>
    </row>
    <row r="124" spans="1:15" ht="24" customHeight="1" x14ac:dyDescent="0.2">
      <c r="A124" s="8"/>
      <c r="B124" s="120">
        <f t="shared" si="4"/>
        <v>0</v>
      </c>
      <c r="C124" s="7"/>
      <c r="D124" s="7"/>
      <c r="E124" s="7"/>
      <c r="F124" s="7"/>
      <c r="G124" s="7"/>
      <c r="H124" s="7"/>
      <c r="I124" s="16" t="str">
        <f t="shared" si="5"/>
        <v>0</v>
      </c>
      <c r="K124" s="17" t="e">
        <f t="shared" ca="1" si="6"/>
        <v>#NAME?</v>
      </c>
      <c r="O124" s="19" t="e">
        <f t="shared" ca="1" si="7"/>
        <v>#NAME?</v>
      </c>
    </row>
    <row r="125" spans="1:15" ht="24" customHeight="1" x14ac:dyDescent="0.2">
      <c r="A125" s="8"/>
      <c r="B125" s="120">
        <f t="shared" si="4"/>
        <v>0</v>
      </c>
      <c r="C125" s="7"/>
      <c r="D125" s="7"/>
      <c r="E125" s="7"/>
      <c r="F125" s="7"/>
      <c r="G125" s="7"/>
      <c r="H125" s="7"/>
      <c r="I125" s="16" t="str">
        <f t="shared" si="5"/>
        <v>0</v>
      </c>
      <c r="K125" s="17" t="e">
        <f t="shared" ca="1" si="6"/>
        <v>#NAME?</v>
      </c>
      <c r="O125" s="19" t="e">
        <f t="shared" ca="1" si="7"/>
        <v>#NAME?</v>
      </c>
    </row>
    <row r="126" spans="1:15" ht="24" customHeight="1" x14ac:dyDescent="0.2">
      <c r="A126" s="8"/>
      <c r="B126" s="120">
        <f t="shared" si="4"/>
        <v>0</v>
      </c>
      <c r="C126" s="7"/>
      <c r="D126" s="7"/>
      <c r="E126" s="7"/>
      <c r="F126" s="7"/>
      <c r="G126" s="7"/>
      <c r="H126" s="7"/>
      <c r="I126" s="16" t="str">
        <f t="shared" si="5"/>
        <v>0</v>
      </c>
      <c r="K126" s="17" t="e">
        <f t="shared" ca="1" si="6"/>
        <v>#NAME?</v>
      </c>
      <c r="O126" s="19" t="e">
        <f t="shared" ca="1" si="7"/>
        <v>#NAME?</v>
      </c>
    </row>
    <row r="127" spans="1:15" ht="24" customHeight="1" x14ac:dyDescent="0.2">
      <c r="A127" s="8"/>
      <c r="B127" s="120">
        <f t="shared" si="4"/>
        <v>0</v>
      </c>
      <c r="C127" s="7"/>
      <c r="D127" s="7"/>
      <c r="E127" s="7"/>
      <c r="F127" s="7"/>
      <c r="G127" s="7"/>
      <c r="H127" s="7"/>
      <c r="I127" s="16" t="str">
        <f t="shared" si="5"/>
        <v>0</v>
      </c>
      <c r="K127" s="17" t="e">
        <f t="shared" ca="1" si="6"/>
        <v>#NAME?</v>
      </c>
      <c r="O127" s="19" t="e">
        <f t="shared" ca="1" si="7"/>
        <v>#NAME?</v>
      </c>
    </row>
    <row r="128" spans="1:15" ht="24" customHeight="1" x14ac:dyDescent="0.2">
      <c r="A128" s="8"/>
      <c r="B128" s="120">
        <f t="shared" si="4"/>
        <v>0</v>
      </c>
      <c r="C128" s="7"/>
      <c r="D128" s="7"/>
      <c r="E128" s="7"/>
      <c r="F128" s="7"/>
      <c r="G128" s="7"/>
      <c r="H128" s="7"/>
      <c r="I128" s="16" t="str">
        <f t="shared" si="5"/>
        <v>0</v>
      </c>
      <c r="K128" s="17" t="e">
        <f t="shared" ca="1" si="6"/>
        <v>#NAME?</v>
      </c>
      <c r="O128" s="19" t="e">
        <f t="shared" ca="1" si="7"/>
        <v>#NAME?</v>
      </c>
    </row>
    <row r="129" spans="1:15" ht="24" customHeight="1" x14ac:dyDescent="0.2">
      <c r="A129" s="8"/>
      <c r="B129" s="120">
        <f t="shared" si="4"/>
        <v>0</v>
      </c>
      <c r="C129" s="7"/>
      <c r="D129" s="7"/>
      <c r="E129" s="7"/>
      <c r="F129" s="7"/>
      <c r="G129" s="7"/>
      <c r="H129" s="7"/>
      <c r="I129" s="16" t="str">
        <f t="shared" si="5"/>
        <v>0</v>
      </c>
      <c r="K129" s="17" t="e">
        <f t="shared" ca="1" si="6"/>
        <v>#NAME?</v>
      </c>
      <c r="O129" s="19" t="e">
        <f t="shared" ca="1" si="7"/>
        <v>#NAME?</v>
      </c>
    </row>
    <row r="130" spans="1:15" ht="24" customHeight="1" x14ac:dyDescent="0.2">
      <c r="A130" s="8"/>
      <c r="B130" s="120">
        <f t="shared" si="4"/>
        <v>0</v>
      </c>
      <c r="C130" s="7"/>
      <c r="D130" s="7"/>
      <c r="E130" s="7"/>
      <c r="F130" s="7"/>
      <c r="G130" s="7"/>
      <c r="H130" s="7"/>
      <c r="I130" s="16" t="str">
        <f t="shared" si="5"/>
        <v>0</v>
      </c>
      <c r="K130" s="17" t="e">
        <f t="shared" ca="1" si="6"/>
        <v>#NAME?</v>
      </c>
      <c r="O130" s="19" t="e">
        <f t="shared" ca="1" si="7"/>
        <v>#NAME?</v>
      </c>
    </row>
    <row r="131" spans="1:15" ht="24" customHeight="1" x14ac:dyDescent="0.2">
      <c r="A131" s="8"/>
      <c r="B131" s="120">
        <f t="shared" si="4"/>
        <v>0</v>
      </c>
      <c r="C131" s="7"/>
      <c r="D131" s="7"/>
      <c r="E131" s="7"/>
      <c r="F131" s="7"/>
      <c r="G131" s="7"/>
      <c r="H131" s="7"/>
      <c r="I131" s="16" t="str">
        <f t="shared" si="5"/>
        <v>0</v>
      </c>
      <c r="K131" s="17" t="e">
        <f t="shared" ca="1" si="6"/>
        <v>#NAME?</v>
      </c>
      <c r="O131" s="19" t="e">
        <f t="shared" ca="1" si="7"/>
        <v>#NAME?</v>
      </c>
    </row>
    <row r="132" spans="1:15" ht="24" customHeight="1" x14ac:dyDescent="0.2">
      <c r="A132" s="8"/>
      <c r="B132" s="120">
        <f t="shared" ref="B132:B195" si="8">IF(C132&gt;0,1,0)</f>
        <v>0</v>
      </c>
      <c r="C132" s="7"/>
      <c r="D132" s="7"/>
      <c r="E132" s="7"/>
      <c r="F132" s="7"/>
      <c r="G132" s="7"/>
      <c r="H132" s="7"/>
      <c r="I132" s="16" t="str">
        <f t="shared" ref="I132:I195" si="9">IF(C132&lt;=3,"0",IF(C132&lt;=10,"5",IF(C132&lt;=15,"4",IF(C132&lt;=20,"3",IF(C132&lt;=30,"2",IF(C132&lt;=100,"1","0"))))))</f>
        <v>0</v>
      </c>
      <c r="K132" s="17" t="e">
        <f t="shared" ref="K132:K195" ca="1" si="10">J132/$K$2</f>
        <v>#NAME?</v>
      </c>
      <c r="O132" s="19" t="e">
        <f t="shared" ref="O132:O195" ca="1" si="11">(B132+I132)*K132</f>
        <v>#NAME?</v>
      </c>
    </row>
    <row r="133" spans="1:15" ht="24" customHeight="1" x14ac:dyDescent="0.2">
      <c r="A133" s="8"/>
      <c r="B133" s="120">
        <f t="shared" si="8"/>
        <v>0</v>
      </c>
      <c r="C133" s="7"/>
      <c r="D133" s="7"/>
      <c r="E133" s="7"/>
      <c r="F133" s="7"/>
      <c r="G133" s="7"/>
      <c r="H133" s="7"/>
      <c r="I133" s="16" t="str">
        <f t="shared" si="9"/>
        <v>0</v>
      </c>
      <c r="K133" s="17" t="e">
        <f t="shared" ca="1" si="10"/>
        <v>#NAME?</v>
      </c>
      <c r="O133" s="19" t="e">
        <f t="shared" ca="1" si="11"/>
        <v>#NAME?</v>
      </c>
    </row>
    <row r="134" spans="1:15" ht="24" customHeight="1" x14ac:dyDescent="0.2">
      <c r="A134" s="8"/>
      <c r="B134" s="120">
        <f t="shared" si="8"/>
        <v>0</v>
      </c>
      <c r="C134" s="7"/>
      <c r="D134" s="7"/>
      <c r="E134" s="7"/>
      <c r="F134" s="7"/>
      <c r="G134" s="7"/>
      <c r="H134" s="7"/>
      <c r="I134" s="16" t="str">
        <f t="shared" si="9"/>
        <v>0</v>
      </c>
      <c r="K134" s="17" t="e">
        <f t="shared" ca="1" si="10"/>
        <v>#NAME?</v>
      </c>
      <c r="O134" s="19" t="e">
        <f t="shared" ca="1" si="11"/>
        <v>#NAME?</v>
      </c>
    </row>
    <row r="135" spans="1:15" ht="24" customHeight="1" x14ac:dyDescent="0.2">
      <c r="A135" s="8"/>
      <c r="B135" s="120">
        <f t="shared" si="8"/>
        <v>0</v>
      </c>
      <c r="C135" s="7"/>
      <c r="D135" s="7"/>
      <c r="E135" s="7"/>
      <c r="F135" s="7"/>
      <c r="G135" s="7"/>
      <c r="H135" s="7"/>
      <c r="I135" s="16" t="str">
        <f t="shared" si="9"/>
        <v>0</v>
      </c>
      <c r="K135" s="17" t="e">
        <f t="shared" ca="1" si="10"/>
        <v>#NAME?</v>
      </c>
      <c r="O135" s="19" t="e">
        <f t="shared" ca="1" si="11"/>
        <v>#NAME?</v>
      </c>
    </row>
    <row r="136" spans="1:15" ht="24" customHeight="1" x14ac:dyDescent="0.2">
      <c r="A136" s="8"/>
      <c r="B136" s="120">
        <f t="shared" si="8"/>
        <v>0</v>
      </c>
      <c r="C136" s="7"/>
      <c r="D136" s="7"/>
      <c r="E136" s="7"/>
      <c r="F136" s="7"/>
      <c r="G136" s="7"/>
      <c r="H136" s="7"/>
      <c r="I136" s="16" t="str">
        <f t="shared" si="9"/>
        <v>0</v>
      </c>
      <c r="K136" s="17" t="e">
        <f t="shared" ca="1" si="10"/>
        <v>#NAME?</v>
      </c>
      <c r="O136" s="19" t="e">
        <f t="shared" ca="1" si="11"/>
        <v>#NAME?</v>
      </c>
    </row>
    <row r="137" spans="1:15" ht="24" customHeight="1" x14ac:dyDescent="0.2">
      <c r="A137" s="8"/>
      <c r="B137" s="120">
        <f t="shared" si="8"/>
        <v>0</v>
      </c>
      <c r="C137" s="7"/>
      <c r="D137" s="7"/>
      <c r="E137" s="7"/>
      <c r="F137" s="7"/>
      <c r="G137" s="7"/>
      <c r="H137" s="7"/>
      <c r="I137" s="16" t="str">
        <f t="shared" si="9"/>
        <v>0</v>
      </c>
      <c r="K137" s="17" t="e">
        <f t="shared" ca="1" si="10"/>
        <v>#NAME?</v>
      </c>
      <c r="O137" s="19" t="e">
        <f t="shared" ca="1" si="11"/>
        <v>#NAME?</v>
      </c>
    </row>
    <row r="138" spans="1:15" ht="24" customHeight="1" x14ac:dyDescent="0.2">
      <c r="A138" s="8"/>
      <c r="B138" s="120">
        <f t="shared" si="8"/>
        <v>0</v>
      </c>
      <c r="C138" s="7"/>
      <c r="D138" s="7"/>
      <c r="E138" s="7"/>
      <c r="F138" s="7"/>
      <c r="G138" s="7"/>
      <c r="H138" s="7"/>
      <c r="I138" s="16" t="str">
        <f t="shared" si="9"/>
        <v>0</v>
      </c>
      <c r="K138" s="17" t="e">
        <f t="shared" ca="1" si="10"/>
        <v>#NAME?</v>
      </c>
      <c r="O138" s="19" t="e">
        <f t="shared" ca="1" si="11"/>
        <v>#NAME?</v>
      </c>
    </row>
    <row r="139" spans="1:15" ht="24" customHeight="1" x14ac:dyDescent="0.2">
      <c r="A139" s="8"/>
      <c r="B139" s="120">
        <f t="shared" si="8"/>
        <v>0</v>
      </c>
      <c r="C139" s="7"/>
      <c r="D139" s="7"/>
      <c r="E139" s="7"/>
      <c r="F139" s="7"/>
      <c r="G139" s="7"/>
      <c r="H139" s="7"/>
      <c r="I139" s="16" t="str">
        <f t="shared" si="9"/>
        <v>0</v>
      </c>
      <c r="K139" s="17" t="e">
        <f t="shared" ca="1" si="10"/>
        <v>#NAME?</v>
      </c>
      <c r="O139" s="19" t="e">
        <f t="shared" ca="1" si="11"/>
        <v>#NAME?</v>
      </c>
    </row>
    <row r="140" spans="1:15" ht="24" customHeight="1" x14ac:dyDescent="0.2">
      <c r="A140" s="8"/>
      <c r="B140" s="120">
        <f t="shared" si="8"/>
        <v>0</v>
      </c>
      <c r="C140" s="7"/>
      <c r="D140" s="7"/>
      <c r="E140" s="7"/>
      <c r="F140" s="7"/>
      <c r="G140" s="7"/>
      <c r="H140" s="7"/>
      <c r="I140" s="16" t="str">
        <f t="shared" si="9"/>
        <v>0</v>
      </c>
      <c r="K140" s="17" t="e">
        <f t="shared" ca="1" si="10"/>
        <v>#NAME?</v>
      </c>
      <c r="O140" s="19" t="e">
        <f t="shared" ca="1" si="11"/>
        <v>#NAME?</v>
      </c>
    </row>
    <row r="141" spans="1:15" ht="24" customHeight="1" x14ac:dyDescent="0.2">
      <c r="A141" s="8"/>
      <c r="B141" s="120">
        <f t="shared" si="8"/>
        <v>0</v>
      </c>
      <c r="C141" s="7"/>
      <c r="D141" s="7"/>
      <c r="E141" s="7"/>
      <c r="F141" s="7"/>
      <c r="G141" s="7"/>
      <c r="H141" s="7"/>
      <c r="I141" s="16" t="str">
        <f t="shared" si="9"/>
        <v>0</v>
      </c>
      <c r="K141" s="17" t="e">
        <f t="shared" ca="1" si="10"/>
        <v>#NAME?</v>
      </c>
      <c r="O141" s="19" t="e">
        <f t="shared" ca="1" si="11"/>
        <v>#NAME?</v>
      </c>
    </row>
    <row r="142" spans="1:15" ht="24" customHeight="1" x14ac:dyDescent="0.2">
      <c r="A142" s="8"/>
      <c r="B142" s="120">
        <f t="shared" si="8"/>
        <v>0</v>
      </c>
      <c r="C142" s="7"/>
      <c r="D142" s="7"/>
      <c r="E142" s="7"/>
      <c r="F142" s="7"/>
      <c r="G142" s="7"/>
      <c r="H142" s="7"/>
      <c r="I142" s="16" t="str">
        <f t="shared" si="9"/>
        <v>0</v>
      </c>
      <c r="K142" s="17" t="e">
        <f t="shared" ca="1" si="10"/>
        <v>#NAME?</v>
      </c>
      <c r="O142" s="19" t="e">
        <f t="shared" ca="1" si="11"/>
        <v>#NAME?</v>
      </c>
    </row>
    <row r="143" spans="1:15" ht="24" customHeight="1" x14ac:dyDescent="0.2">
      <c r="A143" s="8"/>
      <c r="B143" s="120">
        <f t="shared" si="8"/>
        <v>0</v>
      </c>
      <c r="C143" s="7"/>
      <c r="D143" s="7"/>
      <c r="E143" s="7"/>
      <c r="F143" s="7"/>
      <c r="G143" s="7"/>
      <c r="H143" s="7"/>
      <c r="I143" s="16" t="str">
        <f t="shared" si="9"/>
        <v>0</v>
      </c>
      <c r="K143" s="17" t="e">
        <f t="shared" ca="1" si="10"/>
        <v>#NAME?</v>
      </c>
      <c r="O143" s="19" t="e">
        <f t="shared" ca="1" si="11"/>
        <v>#NAME?</v>
      </c>
    </row>
    <row r="144" spans="1:15" ht="24" customHeight="1" x14ac:dyDescent="0.2">
      <c r="A144" s="8"/>
      <c r="B144" s="120">
        <f t="shared" si="8"/>
        <v>0</v>
      </c>
      <c r="C144" s="7"/>
      <c r="D144" s="7"/>
      <c r="E144" s="7"/>
      <c r="F144" s="7"/>
      <c r="G144" s="7"/>
      <c r="H144" s="7"/>
      <c r="I144" s="16" t="str">
        <f t="shared" si="9"/>
        <v>0</v>
      </c>
      <c r="K144" s="17" t="e">
        <f t="shared" ca="1" si="10"/>
        <v>#NAME?</v>
      </c>
      <c r="O144" s="19" t="e">
        <f t="shared" ca="1" si="11"/>
        <v>#NAME?</v>
      </c>
    </row>
    <row r="145" spans="1:15" ht="24" customHeight="1" x14ac:dyDescent="0.2">
      <c r="A145" s="8"/>
      <c r="B145" s="120">
        <f t="shared" si="8"/>
        <v>0</v>
      </c>
      <c r="C145" s="7"/>
      <c r="D145" s="7"/>
      <c r="E145" s="7"/>
      <c r="F145" s="7"/>
      <c r="G145" s="7"/>
      <c r="H145" s="7"/>
      <c r="I145" s="16" t="str">
        <f t="shared" si="9"/>
        <v>0</v>
      </c>
      <c r="K145" s="17" t="e">
        <f t="shared" ca="1" si="10"/>
        <v>#NAME?</v>
      </c>
      <c r="O145" s="19" t="e">
        <f t="shared" ca="1" si="11"/>
        <v>#NAME?</v>
      </c>
    </row>
    <row r="146" spans="1:15" ht="24" customHeight="1" x14ac:dyDescent="0.2">
      <c r="A146" s="8"/>
      <c r="B146" s="120">
        <f t="shared" si="8"/>
        <v>0</v>
      </c>
      <c r="C146" s="7"/>
      <c r="D146" s="7"/>
      <c r="E146" s="7"/>
      <c r="F146" s="7"/>
      <c r="G146" s="7"/>
      <c r="H146" s="7"/>
      <c r="I146" s="16" t="str">
        <f t="shared" si="9"/>
        <v>0</v>
      </c>
      <c r="K146" s="17" t="e">
        <f t="shared" ca="1" si="10"/>
        <v>#NAME?</v>
      </c>
      <c r="O146" s="19" t="e">
        <f t="shared" ca="1" si="11"/>
        <v>#NAME?</v>
      </c>
    </row>
    <row r="147" spans="1:15" ht="24" customHeight="1" x14ac:dyDescent="0.2">
      <c r="A147" s="8"/>
      <c r="B147" s="120">
        <f t="shared" si="8"/>
        <v>0</v>
      </c>
      <c r="C147" s="7"/>
      <c r="D147" s="7"/>
      <c r="E147" s="7"/>
      <c r="F147" s="7"/>
      <c r="G147" s="7"/>
      <c r="H147" s="7"/>
      <c r="I147" s="16" t="str">
        <f t="shared" si="9"/>
        <v>0</v>
      </c>
      <c r="K147" s="17" t="e">
        <f t="shared" ca="1" si="10"/>
        <v>#NAME?</v>
      </c>
      <c r="O147" s="19" t="e">
        <f t="shared" ca="1" si="11"/>
        <v>#NAME?</v>
      </c>
    </row>
    <row r="148" spans="1:15" ht="24" customHeight="1" x14ac:dyDescent="0.2">
      <c r="A148" s="8"/>
      <c r="B148" s="120">
        <f t="shared" si="8"/>
        <v>0</v>
      </c>
      <c r="C148" s="7"/>
      <c r="D148" s="7"/>
      <c r="E148" s="7"/>
      <c r="F148" s="7"/>
      <c r="G148" s="7"/>
      <c r="H148" s="7"/>
      <c r="I148" s="16" t="str">
        <f t="shared" si="9"/>
        <v>0</v>
      </c>
      <c r="K148" s="17" t="e">
        <f t="shared" ca="1" si="10"/>
        <v>#NAME?</v>
      </c>
      <c r="O148" s="19" t="e">
        <f t="shared" ca="1" si="11"/>
        <v>#NAME?</v>
      </c>
    </row>
    <row r="149" spans="1:15" ht="24" customHeight="1" x14ac:dyDescent="0.2">
      <c r="A149" s="8"/>
      <c r="B149" s="120">
        <f t="shared" si="8"/>
        <v>0</v>
      </c>
      <c r="C149" s="7"/>
      <c r="D149" s="7"/>
      <c r="E149" s="7"/>
      <c r="F149" s="7"/>
      <c r="G149" s="7"/>
      <c r="H149" s="7"/>
      <c r="I149" s="16" t="str">
        <f t="shared" si="9"/>
        <v>0</v>
      </c>
      <c r="K149" s="17" t="e">
        <f t="shared" ca="1" si="10"/>
        <v>#NAME?</v>
      </c>
      <c r="O149" s="19" t="e">
        <f t="shared" ca="1" si="11"/>
        <v>#NAME?</v>
      </c>
    </row>
    <row r="150" spans="1:15" ht="24" customHeight="1" x14ac:dyDescent="0.2">
      <c r="A150" s="8"/>
      <c r="B150" s="120">
        <f t="shared" si="8"/>
        <v>0</v>
      </c>
      <c r="C150" s="7"/>
      <c r="D150" s="7"/>
      <c r="E150" s="7"/>
      <c r="F150" s="7"/>
      <c r="G150" s="7"/>
      <c r="H150" s="7"/>
      <c r="I150" s="16" t="str">
        <f t="shared" si="9"/>
        <v>0</v>
      </c>
      <c r="K150" s="17" t="e">
        <f t="shared" ca="1" si="10"/>
        <v>#NAME?</v>
      </c>
      <c r="O150" s="19" t="e">
        <f t="shared" ca="1" si="11"/>
        <v>#NAME?</v>
      </c>
    </row>
    <row r="151" spans="1:15" ht="24" customHeight="1" x14ac:dyDescent="0.2">
      <c r="A151" s="8"/>
      <c r="B151" s="120">
        <f t="shared" si="8"/>
        <v>0</v>
      </c>
      <c r="C151" s="7"/>
      <c r="D151" s="7"/>
      <c r="E151" s="7"/>
      <c r="F151" s="7"/>
      <c r="G151" s="7"/>
      <c r="H151" s="7"/>
      <c r="I151" s="16" t="str">
        <f t="shared" si="9"/>
        <v>0</v>
      </c>
      <c r="K151" s="17" t="e">
        <f t="shared" ca="1" si="10"/>
        <v>#NAME?</v>
      </c>
      <c r="O151" s="19" t="e">
        <f t="shared" ca="1" si="11"/>
        <v>#NAME?</v>
      </c>
    </row>
    <row r="152" spans="1:15" ht="24" customHeight="1" x14ac:dyDescent="0.2">
      <c r="A152" s="8"/>
      <c r="B152" s="120">
        <f t="shared" si="8"/>
        <v>0</v>
      </c>
      <c r="C152" s="7"/>
      <c r="D152" s="7"/>
      <c r="E152" s="7"/>
      <c r="F152" s="7"/>
      <c r="G152" s="7"/>
      <c r="H152" s="7"/>
      <c r="I152" s="16" t="str">
        <f t="shared" si="9"/>
        <v>0</v>
      </c>
      <c r="K152" s="17" t="e">
        <f t="shared" ca="1" si="10"/>
        <v>#NAME?</v>
      </c>
      <c r="O152" s="19" t="e">
        <f t="shared" ca="1" si="11"/>
        <v>#NAME?</v>
      </c>
    </row>
    <row r="153" spans="1:15" ht="24" customHeight="1" x14ac:dyDescent="0.2">
      <c r="A153" s="8"/>
      <c r="B153" s="120">
        <f t="shared" si="8"/>
        <v>0</v>
      </c>
      <c r="C153" s="7"/>
      <c r="D153" s="7"/>
      <c r="E153" s="7"/>
      <c r="F153" s="7"/>
      <c r="G153" s="7"/>
      <c r="H153" s="7"/>
      <c r="I153" s="16" t="str">
        <f t="shared" si="9"/>
        <v>0</v>
      </c>
      <c r="K153" s="17" t="e">
        <f t="shared" ca="1" si="10"/>
        <v>#NAME?</v>
      </c>
      <c r="O153" s="19" t="e">
        <f t="shared" ca="1" si="11"/>
        <v>#NAME?</v>
      </c>
    </row>
    <row r="154" spans="1:15" ht="24" customHeight="1" x14ac:dyDescent="0.2">
      <c r="A154" s="8"/>
      <c r="B154" s="120">
        <f t="shared" si="8"/>
        <v>0</v>
      </c>
      <c r="C154" s="7"/>
      <c r="D154" s="7"/>
      <c r="E154" s="7"/>
      <c r="F154" s="7"/>
      <c r="G154" s="7"/>
      <c r="H154" s="7"/>
      <c r="I154" s="16" t="str">
        <f t="shared" si="9"/>
        <v>0</v>
      </c>
      <c r="K154" s="17" t="e">
        <f t="shared" ca="1" si="10"/>
        <v>#NAME?</v>
      </c>
      <c r="O154" s="19" t="e">
        <f t="shared" ca="1" si="11"/>
        <v>#NAME?</v>
      </c>
    </row>
    <row r="155" spans="1:15" ht="24" customHeight="1" x14ac:dyDescent="0.2">
      <c r="A155" s="8"/>
      <c r="B155" s="120">
        <f t="shared" si="8"/>
        <v>0</v>
      </c>
      <c r="C155" s="7"/>
      <c r="D155" s="7"/>
      <c r="E155" s="7"/>
      <c r="F155" s="7"/>
      <c r="G155" s="7"/>
      <c r="H155" s="7"/>
      <c r="I155" s="16" t="str">
        <f t="shared" si="9"/>
        <v>0</v>
      </c>
      <c r="K155" s="17" t="e">
        <f t="shared" ca="1" si="10"/>
        <v>#NAME?</v>
      </c>
      <c r="O155" s="19" t="e">
        <f t="shared" ca="1" si="11"/>
        <v>#NAME?</v>
      </c>
    </row>
    <row r="156" spans="1:15" ht="24" customHeight="1" x14ac:dyDescent="0.2">
      <c r="A156" s="8"/>
      <c r="B156" s="120">
        <f t="shared" si="8"/>
        <v>0</v>
      </c>
      <c r="C156" s="7"/>
      <c r="D156" s="7"/>
      <c r="E156" s="7"/>
      <c r="F156" s="7"/>
      <c r="G156" s="7"/>
      <c r="H156" s="7"/>
      <c r="I156" s="16" t="str">
        <f t="shared" si="9"/>
        <v>0</v>
      </c>
      <c r="K156" s="17" t="e">
        <f t="shared" ca="1" si="10"/>
        <v>#NAME?</v>
      </c>
      <c r="O156" s="19" t="e">
        <f t="shared" ca="1" si="11"/>
        <v>#NAME?</v>
      </c>
    </row>
    <row r="157" spans="1:15" ht="24" customHeight="1" x14ac:dyDescent="0.2">
      <c r="A157" s="8"/>
      <c r="B157" s="120">
        <f t="shared" si="8"/>
        <v>0</v>
      </c>
      <c r="C157" s="7"/>
      <c r="D157" s="7"/>
      <c r="E157" s="7"/>
      <c r="F157" s="7"/>
      <c r="G157" s="7"/>
      <c r="H157" s="7"/>
      <c r="I157" s="16" t="str">
        <f t="shared" si="9"/>
        <v>0</v>
      </c>
      <c r="K157" s="17" t="e">
        <f t="shared" ca="1" si="10"/>
        <v>#NAME?</v>
      </c>
      <c r="O157" s="19" t="e">
        <f t="shared" ca="1" si="11"/>
        <v>#NAME?</v>
      </c>
    </row>
    <row r="158" spans="1:15" ht="24" customHeight="1" x14ac:dyDescent="0.2">
      <c r="A158" s="8"/>
      <c r="B158" s="120">
        <f t="shared" si="8"/>
        <v>0</v>
      </c>
      <c r="C158" s="7"/>
      <c r="D158" s="7"/>
      <c r="E158" s="7"/>
      <c r="F158" s="7"/>
      <c r="G158" s="7"/>
      <c r="H158" s="7"/>
      <c r="I158" s="16" t="str">
        <f t="shared" si="9"/>
        <v>0</v>
      </c>
      <c r="K158" s="17" t="e">
        <f t="shared" ca="1" si="10"/>
        <v>#NAME?</v>
      </c>
      <c r="O158" s="19" t="e">
        <f t="shared" ca="1" si="11"/>
        <v>#NAME?</v>
      </c>
    </row>
    <row r="159" spans="1:15" ht="24" customHeight="1" x14ac:dyDescent="0.2">
      <c r="A159" s="8"/>
      <c r="B159" s="120">
        <f t="shared" si="8"/>
        <v>0</v>
      </c>
      <c r="C159" s="7"/>
      <c r="D159" s="7"/>
      <c r="E159" s="7"/>
      <c r="F159" s="7"/>
      <c r="G159" s="7"/>
      <c r="H159" s="7"/>
      <c r="I159" s="16" t="str">
        <f t="shared" si="9"/>
        <v>0</v>
      </c>
      <c r="K159" s="17" t="e">
        <f t="shared" ca="1" si="10"/>
        <v>#NAME?</v>
      </c>
      <c r="O159" s="19" t="e">
        <f t="shared" ca="1" si="11"/>
        <v>#NAME?</v>
      </c>
    </row>
    <row r="160" spans="1:15" ht="24" customHeight="1" x14ac:dyDescent="0.2">
      <c r="A160" s="8"/>
      <c r="B160" s="120">
        <f t="shared" si="8"/>
        <v>0</v>
      </c>
      <c r="C160" s="7"/>
      <c r="D160" s="7"/>
      <c r="E160" s="7"/>
      <c r="F160" s="7"/>
      <c r="G160" s="7"/>
      <c r="H160" s="7"/>
      <c r="I160" s="16" t="str">
        <f t="shared" si="9"/>
        <v>0</v>
      </c>
      <c r="K160" s="17" t="e">
        <f t="shared" ca="1" si="10"/>
        <v>#NAME?</v>
      </c>
      <c r="O160" s="19" t="e">
        <f t="shared" ca="1" si="11"/>
        <v>#NAME?</v>
      </c>
    </row>
    <row r="161" spans="1:15" ht="24" customHeight="1" x14ac:dyDescent="0.2">
      <c r="A161" s="8"/>
      <c r="B161" s="120">
        <f t="shared" si="8"/>
        <v>0</v>
      </c>
      <c r="C161" s="7"/>
      <c r="D161" s="7"/>
      <c r="E161" s="7"/>
      <c r="F161" s="7"/>
      <c r="G161" s="7"/>
      <c r="H161" s="7"/>
      <c r="I161" s="16" t="str">
        <f t="shared" si="9"/>
        <v>0</v>
      </c>
      <c r="K161" s="17" t="e">
        <f t="shared" ca="1" si="10"/>
        <v>#NAME?</v>
      </c>
      <c r="O161" s="19" t="e">
        <f t="shared" ca="1" si="11"/>
        <v>#NAME?</v>
      </c>
    </row>
    <row r="162" spans="1:15" ht="24" customHeight="1" x14ac:dyDescent="0.2">
      <c r="A162" s="8"/>
      <c r="B162" s="120">
        <f t="shared" si="8"/>
        <v>0</v>
      </c>
      <c r="C162" s="7"/>
      <c r="D162" s="7"/>
      <c r="E162" s="7"/>
      <c r="F162" s="7"/>
      <c r="G162" s="7"/>
      <c r="H162" s="7"/>
      <c r="I162" s="16" t="str">
        <f t="shared" si="9"/>
        <v>0</v>
      </c>
      <c r="K162" s="17" t="e">
        <f t="shared" ca="1" si="10"/>
        <v>#NAME?</v>
      </c>
      <c r="O162" s="19" t="e">
        <f t="shared" ca="1" si="11"/>
        <v>#NAME?</v>
      </c>
    </row>
    <row r="163" spans="1:15" ht="24" customHeight="1" x14ac:dyDescent="0.2">
      <c r="A163" s="8"/>
      <c r="B163" s="120">
        <f t="shared" si="8"/>
        <v>0</v>
      </c>
      <c r="C163" s="7"/>
      <c r="D163" s="7"/>
      <c r="E163" s="7"/>
      <c r="F163" s="7"/>
      <c r="G163" s="7"/>
      <c r="H163" s="7"/>
      <c r="I163" s="16" t="str">
        <f t="shared" si="9"/>
        <v>0</v>
      </c>
      <c r="K163" s="17" t="e">
        <f t="shared" ca="1" si="10"/>
        <v>#NAME?</v>
      </c>
      <c r="O163" s="19" t="e">
        <f t="shared" ca="1" si="11"/>
        <v>#NAME?</v>
      </c>
    </row>
    <row r="164" spans="1:15" ht="24" customHeight="1" x14ac:dyDescent="0.2">
      <c r="A164" s="8"/>
      <c r="B164" s="120">
        <f t="shared" si="8"/>
        <v>0</v>
      </c>
      <c r="C164" s="7"/>
      <c r="D164" s="7"/>
      <c r="E164" s="7"/>
      <c r="F164" s="7"/>
      <c r="G164" s="7"/>
      <c r="H164" s="7"/>
      <c r="I164" s="16" t="str">
        <f t="shared" si="9"/>
        <v>0</v>
      </c>
      <c r="K164" s="17" t="e">
        <f t="shared" ca="1" si="10"/>
        <v>#NAME?</v>
      </c>
      <c r="O164" s="19" t="e">
        <f t="shared" ca="1" si="11"/>
        <v>#NAME?</v>
      </c>
    </row>
    <row r="165" spans="1:15" ht="24" customHeight="1" x14ac:dyDescent="0.2">
      <c r="A165" s="8"/>
      <c r="B165" s="120">
        <f t="shared" si="8"/>
        <v>0</v>
      </c>
      <c r="C165" s="7"/>
      <c r="D165" s="7"/>
      <c r="E165" s="7"/>
      <c r="F165" s="7"/>
      <c r="G165" s="7"/>
      <c r="H165" s="7"/>
      <c r="I165" s="16" t="str">
        <f t="shared" si="9"/>
        <v>0</v>
      </c>
      <c r="K165" s="17" t="e">
        <f t="shared" ca="1" si="10"/>
        <v>#NAME?</v>
      </c>
      <c r="O165" s="19" t="e">
        <f t="shared" ca="1" si="11"/>
        <v>#NAME?</v>
      </c>
    </row>
    <row r="166" spans="1:15" ht="24" customHeight="1" x14ac:dyDescent="0.2">
      <c r="A166" s="8"/>
      <c r="B166" s="120">
        <f t="shared" si="8"/>
        <v>0</v>
      </c>
      <c r="C166" s="7"/>
      <c r="D166" s="7"/>
      <c r="E166" s="7"/>
      <c r="F166" s="7"/>
      <c r="G166" s="7"/>
      <c r="H166" s="7"/>
      <c r="I166" s="16" t="str">
        <f t="shared" si="9"/>
        <v>0</v>
      </c>
      <c r="K166" s="17" t="e">
        <f t="shared" ca="1" si="10"/>
        <v>#NAME?</v>
      </c>
      <c r="O166" s="19" t="e">
        <f t="shared" ca="1" si="11"/>
        <v>#NAME?</v>
      </c>
    </row>
    <row r="167" spans="1:15" ht="24" customHeight="1" x14ac:dyDescent="0.2">
      <c r="A167" s="8"/>
      <c r="B167" s="120">
        <f t="shared" si="8"/>
        <v>0</v>
      </c>
      <c r="C167" s="7"/>
      <c r="D167" s="7"/>
      <c r="E167" s="7"/>
      <c r="F167" s="7"/>
      <c r="G167" s="7"/>
      <c r="H167" s="7"/>
      <c r="I167" s="16" t="str">
        <f t="shared" si="9"/>
        <v>0</v>
      </c>
      <c r="K167" s="17" t="e">
        <f t="shared" ca="1" si="10"/>
        <v>#NAME?</v>
      </c>
      <c r="O167" s="19" t="e">
        <f t="shared" ca="1" si="11"/>
        <v>#NAME?</v>
      </c>
    </row>
    <row r="168" spans="1:15" ht="24" customHeight="1" x14ac:dyDescent="0.2">
      <c r="A168" s="8"/>
      <c r="B168" s="120">
        <f t="shared" si="8"/>
        <v>0</v>
      </c>
      <c r="C168" s="7"/>
      <c r="D168" s="7"/>
      <c r="E168" s="7"/>
      <c r="F168" s="7"/>
      <c r="G168" s="7"/>
      <c r="H168" s="7"/>
      <c r="I168" s="16" t="str">
        <f t="shared" si="9"/>
        <v>0</v>
      </c>
      <c r="K168" s="17" t="e">
        <f t="shared" ca="1" si="10"/>
        <v>#NAME?</v>
      </c>
      <c r="O168" s="19" t="e">
        <f t="shared" ca="1" si="11"/>
        <v>#NAME?</v>
      </c>
    </row>
    <row r="169" spans="1:15" ht="24" customHeight="1" x14ac:dyDescent="0.2">
      <c r="A169" s="8"/>
      <c r="B169" s="120">
        <f t="shared" si="8"/>
        <v>0</v>
      </c>
      <c r="C169" s="7"/>
      <c r="D169" s="7"/>
      <c r="E169" s="7"/>
      <c r="F169" s="7"/>
      <c r="G169" s="7"/>
      <c r="H169" s="7"/>
      <c r="I169" s="16" t="str">
        <f t="shared" si="9"/>
        <v>0</v>
      </c>
      <c r="K169" s="17" t="e">
        <f t="shared" ca="1" si="10"/>
        <v>#NAME?</v>
      </c>
      <c r="O169" s="19" t="e">
        <f t="shared" ca="1" si="11"/>
        <v>#NAME?</v>
      </c>
    </row>
    <row r="170" spans="1:15" ht="24" customHeight="1" x14ac:dyDescent="0.2">
      <c r="A170" s="8"/>
      <c r="B170" s="120">
        <f t="shared" si="8"/>
        <v>0</v>
      </c>
      <c r="C170" s="7"/>
      <c r="D170" s="7"/>
      <c r="E170" s="7"/>
      <c r="F170" s="7"/>
      <c r="G170" s="7"/>
      <c r="H170" s="7"/>
      <c r="I170" s="16" t="str">
        <f t="shared" si="9"/>
        <v>0</v>
      </c>
      <c r="K170" s="17" t="e">
        <f t="shared" ca="1" si="10"/>
        <v>#NAME?</v>
      </c>
      <c r="O170" s="19" t="e">
        <f t="shared" ca="1" si="11"/>
        <v>#NAME?</v>
      </c>
    </row>
    <row r="171" spans="1:15" ht="24" customHeight="1" x14ac:dyDescent="0.2">
      <c r="A171" s="8"/>
      <c r="B171" s="120">
        <f t="shared" si="8"/>
        <v>0</v>
      </c>
      <c r="C171" s="7"/>
      <c r="D171" s="7"/>
      <c r="E171" s="7"/>
      <c r="F171" s="7"/>
      <c r="G171" s="7"/>
      <c r="H171" s="7"/>
      <c r="I171" s="16" t="str">
        <f t="shared" si="9"/>
        <v>0</v>
      </c>
      <c r="K171" s="17" t="e">
        <f t="shared" ca="1" si="10"/>
        <v>#NAME?</v>
      </c>
      <c r="O171" s="19" t="e">
        <f t="shared" ca="1" si="11"/>
        <v>#NAME?</v>
      </c>
    </row>
    <row r="172" spans="1:15" ht="24" customHeight="1" x14ac:dyDescent="0.2">
      <c r="A172" s="8"/>
      <c r="B172" s="120">
        <f t="shared" si="8"/>
        <v>0</v>
      </c>
      <c r="C172" s="7"/>
      <c r="D172" s="7"/>
      <c r="E172" s="7"/>
      <c r="F172" s="7"/>
      <c r="G172" s="7"/>
      <c r="H172" s="7"/>
      <c r="I172" s="16" t="str">
        <f t="shared" si="9"/>
        <v>0</v>
      </c>
      <c r="K172" s="17" t="e">
        <f t="shared" ca="1" si="10"/>
        <v>#NAME?</v>
      </c>
      <c r="O172" s="19" t="e">
        <f t="shared" ca="1" si="11"/>
        <v>#NAME?</v>
      </c>
    </row>
    <row r="173" spans="1:15" ht="24" customHeight="1" x14ac:dyDescent="0.2">
      <c r="A173" s="8"/>
      <c r="B173" s="120">
        <f t="shared" si="8"/>
        <v>0</v>
      </c>
      <c r="C173" s="7"/>
      <c r="D173" s="7"/>
      <c r="E173" s="7"/>
      <c r="F173" s="7"/>
      <c r="G173" s="7"/>
      <c r="H173" s="7"/>
      <c r="I173" s="16" t="str">
        <f t="shared" si="9"/>
        <v>0</v>
      </c>
      <c r="K173" s="17" t="e">
        <f t="shared" ca="1" si="10"/>
        <v>#NAME?</v>
      </c>
      <c r="O173" s="19" t="e">
        <f t="shared" ca="1" si="11"/>
        <v>#NAME?</v>
      </c>
    </row>
    <row r="174" spans="1:15" ht="24" customHeight="1" x14ac:dyDescent="0.2">
      <c r="A174" s="8"/>
      <c r="B174" s="120">
        <f t="shared" si="8"/>
        <v>0</v>
      </c>
      <c r="C174" s="7"/>
      <c r="D174" s="7"/>
      <c r="E174" s="7"/>
      <c r="F174" s="7"/>
      <c r="G174" s="7"/>
      <c r="H174" s="7"/>
      <c r="I174" s="16" t="str">
        <f t="shared" si="9"/>
        <v>0</v>
      </c>
      <c r="K174" s="17" t="e">
        <f t="shared" ca="1" si="10"/>
        <v>#NAME?</v>
      </c>
      <c r="O174" s="19" t="e">
        <f t="shared" ca="1" si="11"/>
        <v>#NAME?</v>
      </c>
    </row>
    <row r="175" spans="1:15" ht="24" customHeight="1" x14ac:dyDescent="0.2">
      <c r="A175" s="8"/>
      <c r="B175" s="120">
        <f t="shared" si="8"/>
        <v>0</v>
      </c>
      <c r="C175" s="7"/>
      <c r="D175" s="7"/>
      <c r="E175" s="7"/>
      <c r="F175" s="7"/>
      <c r="G175" s="7"/>
      <c r="H175" s="7"/>
      <c r="I175" s="16" t="str">
        <f t="shared" si="9"/>
        <v>0</v>
      </c>
      <c r="K175" s="17" t="e">
        <f t="shared" ca="1" si="10"/>
        <v>#NAME?</v>
      </c>
      <c r="O175" s="19" t="e">
        <f t="shared" ca="1" si="11"/>
        <v>#NAME?</v>
      </c>
    </row>
    <row r="176" spans="1:15" ht="24" customHeight="1" x14ac:dyDescent="0.2">
      <c r="A176" s="8"/>
      <c r="B176" s="120">
        <f t="shared" si="8"/>
        <v>0</v>
      </c>
      <c r="C176" s="7"/>
      <c r="D176" s="7"/>
      <c r="E176" s="7"/>
      <c r="F176" s="7"/>
      <c r="G176" s="7"/>
      <c r="H176" s="7"/>
      <c r="I176" s="16" t="str">
        <f t="shared" si="9"/>
        <v>0</v>
      </c>
      <c r="K176" s="17" t="e">
        <f t="shared" ca="1" si="10"/>
        <v>#NAME?</v>
      </c>
      <c r="O176" s="19" t="e">
        <f t="shared" ca="1" si="11"/>
        <v>#NAME?</v>
      </c>
    </row>
    <row r="177" spans="1:15" ht="24" customHeight="1" x14ac:dyDescent="0.2">
      <c r="A177" s="8"/>
      <c r="B177" s="120">
        <f t="shared" si="8"/>
        <v>0</v>
      </c>
      <c r="C177" s="7"/>
      <c r="D177" s="7"/>
      <c r="E177" s="7"/>
      <c r="F177" s="7"/>
      <c r="G177" s="7"/>
      <c r="H177" s="7"/>
      <c r="I177" s="16" t="str">
        <f t="shared" si="9"/>
        <v>0</v>
      </c>
      <c r="K177" s="17" t="e">
        <f t="shared" ca="1" si="10"/>
        <v>#NAME?</v>
      </c>
      <c r="O177" s="19" t="e">
        <f t="shared" ca="1" si="11"/>
        <v>#NAME?</v>
      </c>
    </row>
    <row r="178" spans="1:15" ht="24" customHeight="1" x14ac:dyDescent="0.2">
      <c r="A178" s="8"/>
      <c r="B178" s="120">
        <f t="shared" si="8"/>
        <v>0</v>
      </c>
      <c r="C178" s="7"/>
      <c r="D178" s="7"/>
      <c r="E178" s="7"/>
      <c r="F178" s="7"/>
      <c r="G178" s="7"/>
      <c r="H178" s="7"/>
      <c r="I178" s="16" t="str">
        <f t="shared" si="9"/>
        <v>0</v>
      </c>
      <c r="K178" s="17" t="e">
        <f t="shared" ca="1" si="10"/>
        <v>#NAME?</v>
      </c>
      <c r="O178" s="19" t="e">
        <f t="shared" ca="1" si="11"/>
        <v>#NAME?</v>
      </c>
    </row>
    <row r="179" spans="1:15" ht="24" customHeight="1" x14ac:dyDescent="0.2">
      <c r="A179" s="8"/>
      <c r="B179" s="120">
        <f t="shared" si="8"/>
        <v>0</v>
      </c>
      <c r="C179" s="7"/>
      <c r="D179" s="7"/>
      <c r="E179" s="7"/>
      <c r="F179" s="7"/>
      <c r="G179" s="7"/>
      <c r="H179" s="7"/>
      <c r="I179" s="16" t="str">
        <f t="shared" si="9"/>
        <v>0</v>
      </c>
      <c r="K179" s="17" t="e">
        <f t="shared" ca="1" si="10"/>
        <v>#NAME?</v>
      </c>
      <c r="O179" s="19" t="e">
        <f t="shared" ca="1" si="11"/>
        <v>#NAME?</v>
      </c>
    </row>
    <row r="180" spans="1:15" ht="24" customHeight="1" x14ac:dyDescent="0.2">
      <c r="A180" s="8"/>
      <c r="B180" s="120">
        <f t="shared" si="8"/>
        <v>0</v>
      </c>
      <c r="C180" s="7"/>
      <c r="D180" s="7"/>
      <c r="E180" s="7"/>
      <c r="F180" s="7"/>
      <c r="G180" s="7"/>
      <c r="H180" s="7"/>
      <c r="I180" s="16" t="str">
        <f t="shared" si="9"/>
        <v>0</v>
      </c>
      <c r="K180" s="17" t="e">
        <f t="shared" ca="1" si="10"/>
        <v>#NAME?</v>
      </c>
      <c r="O180" s="19" t="e">
        <f t="shared" ca="1" si="11"/>
        <v>#NAME?</v>
      </c>
    </row>
    <row r="181" spans="1:15" ht="24" customHeight="1" x14ac:dyDescent="0.2">
      <c r="A181" s="8"/>
      <c r="B181" s="120">
        <f t="shared" si="8"/>
        <v>0</v>
      </c>
      <c r="C181" s="7"/>
      <c r="D181" s="7"/>
      <c r="E181" s="7"/>
      <c r="F181" s="7"/>
      <c r="G181" s="7"/>
      <c r="H181" s="7"/>
      <c r="I181" s="16" t="str">
        <f t="shared" si="9"/>
        <v>0</v>
      </c>
      <c r="K181" s="17" t="e">
        <f t="shared" ca="1" si="10"/>
        <v>#NAME?</v>
      </c>
      <c r="O181" s="19" t="e">
        <f t="shared" ca="1" si="11"/>
        <v>#NAME?</v>
      </c>
    </row>
    <row r="182" spans="1:15" ht="24" customHeight="1" x14ac:dyDescent="0.2">
      <c r="A182" s="8"/>
      <c r="B182" s="120">
        <f t="shared" si="8"/>
        <v>0</v>
      </c>
      <c r="C182" s="7"/>
      <c r="D182" s="7"/>
      <c r="E182" s="7"/>
      <c r="F182" s="7"/>
      <c r="G182" s="7"/>
      <c r="H182" s="7"/>
      <c r="I182" s="16" t="str">
        <f t="shared" si="9"/>
        <v>0</v>
      </c>
      <c r="K182" s="17" t="e">
        <f t="shared" ca="1" si="10"/>
        <v>#NAME?</v>
      </c>
      <c r="O182" s="19" t="e">
        <f t="shared" ca="1" si="11"/>
        <v>#NAME?</v>
      </c>
    </row>
    <row r="183" spans="1:15" ht="24" customHeight="1" x14ac:dyDescent="0.2">
      <c r="A183" s="8"/>
      <c r="B183" s="120">
        <f t="shared" si="8"/>
        <v>0</v>
      </c>
      <c r="C183" s="7"/>
      <c r="D183" s="7"/>
      <c r="E183" s="7"/>
      <c r="F183" s="7"/>
      <c r="G183" s="7"/>
      <c r="H183" s="7"/>
      <c r="I183" s="16" t="str">
        <f t="shared" si="9"/>
        <v>0</v>
      </c>
      <c r="K183" s="17" t="e">
        <f t="shared" ca="1" si="10"/>
        <v>#NAME?</v>
      </c>
      <c r="O183" s="19" t="e">
        <f t="shared" ca="1" si="11"/>
        <v>#NAME?</v>
      </c>
    </row>
    <row r="184" spans="1:15" ht="24" customHeight="1" x14ac:dyDescent="0.2">
      <c r="A184" s="8"/>
      <c r="B184" s="120">
        <f t="shared" si="8"/>
        <v>0</v>
      </c>
      <c r="C184" s="7"/>
      <c r="D184" s="7"/>
      <c r="E184" s="7"/>
      <c r="F184" s="7"/>
      <c r="G184" s="7"/>
      <c r="H184" s="7"/>
      <c r="I184" s="16" t="str">
        <f t="shared" si="9"/>
        <v>0</v>
      </c>
      <c r="K184" s="17" t="e">
        <f t="shared" ca="1" si="10"/>
        <v>#NAME?</v>
      </c>
      <c r="O184" s="19" t="e">
        <f t="shared" ca="1" si="11"/>
        <v>#NAME?</v>
      </c>
    </row>
    <row r="185" spans="1:15" ht="24" customHeight="1" x14ac:dyDescent="0.2">
      <c r="A185" s="8"/>
      <c r="B185" s="120">
        <f t="shared" si="8"/>
        <v>0</v>
      </c>
      <c r="C185" s="7"/>
      <c r="D185" s="7"/>
      <c r="E185" s="7"/>
      <c r="F185" s="7"/>
      <c r="G185" s="7"/>
      <c r="H185" s="7"/>
      <c r="I185" s="16" t="str">
        <f t="shared" si="9"/>
        <v>0</v>
      </c>
      <c r="K185" s="17" t="e">
        <f t="shared" ca="1" si="10"/>
        <v>#NAME?</v>
      </c>
      <c r="O185" s="19" t="e">
        <f t="shared" ca="1" si="11"/>
        <v>#NAME?</v>
      </c>
    </row>
    <row r="186" spans="1:15" ht="24" customHeight="1" x14ac:dyDescent="0.2">
      <c r="A186" s="8"/>
      <c r="B186" s="120">
        <f t="shared" si="8"/>
        <v>0</v>
      </c>
      <c r="C186" s="7"/>
      <c r="D186" s="7"/>
      <c r="E186" s="7"/>
      <c r="F186" s="7"/>
      <c r="G186" s="7"/>
      <c r="H186" s="7"/>
      <c r="I186" s="16" t="str">
        <f t="shared" si="9"/>
        <v>0</v>
      </c>
      <c r="K186" s="17" t="e">
        <f t="shared" ca="1" si="10"/>
        <v>#NAME?</v>
      </c>
      <c r="O186" s="19" t="e">
        <f t="shared" ca="1" si="11"/>
        <v>#NAME?</v>
      </c>
    </row>
    <row r="187" spans="1:15" ht="24" customHeight="1" x14ac:dyDescent="0.2">
      <c r="A187" s="8"/>
      <c r="B187" s="120">
        <f t="shared" si="8"/>
        <v>0</v>
      </c>
      <c r="C187" s="7"/>
      <c r="D187" s="7"/>
      <c r="E187" s="7"/>
      <c r="F187" s="7"/>
      <c r="G187" s="7"/>
      <c r="H187" s="7"/>
      <c r="I187" s="16" t="str">
        <f t="shared" si="9"/>
        <v>0</v>
      </c>
      <c r="K187" s="17" t="e">
        <f t="shared" ca="1" si="10"/>
        <v>#NAME?</v>
      </c>
      <c r="O187" s="19" t="e">
        <f t="shared" ca="1" si="11"/>
        <v>#NAME?</v>
      </c>
    </row>
    <row r="188" spans="1:15" ht="24" customHeight="1" x14ac:dyDescent="0.2">
      <c r="A188" s="8"/>
      <c r="B188" s="120">
        <f t="shared" si="8"/>
        <v>0</v>
      </c>
      <c r="C188" s="7"/>
      <c r="D188" s="7"/>
      <c r="E188" s="7"/>
      <c r="F188" s="7"/>
      <c r="G188" s="7"/>
      <c r="H188" s="7"/>
      <c r="I188" s="16" t="str">
        <f t="shared" si="9"/>
        <v>0</v>
      </c>
      <c r="K188" s="17" t="e">
        <f t="shared" ca="1" si="10"/>
        <v>#NAME?</v>
      </c>
      <c r="O188" s="19" t="e">
        <f t="shared" ca="1" si="11"/>
        <v>#NAME?</v>
      </c>
    </row>
    <row r="189" spans="1:15" ht="24" customHeight="1" x14ac:dyDescent="0.2">
      <c r="A189" s="8"/>
      <c r="B189" s="120">
        <f t="shared" si="8"/>
        <v>0</v>
      </c>
      <c r="C189" s="7"/>
      <c r="D189" s="7"/>
      <c r="E189" s="7"/>
      <c r="F189" s="7"/>
      <c r="G189" s="7"/>
      <c r="H189" s="7"/>
      <c r="I189" s="16" t="str">
        <f t="shared" si="9"/>
        <v>0</v>
      </c>
      <c r="K189" s="17" t="e">
        <f t="shared" ca="1" si="10"/>
        <v>#NAME?</v>
      </c>
      <c r="O189" s="19" t="e">
        <f t="shared" ca="1" si="11"/>
        <v>#NAME?</v>
      </c>
    </row>
    <row r="190" spans="1:15" ht="24" customHeight="1" x14ac:dyDescent="0.2">
      <c r="A190" s="8"/>
      <c r="B190" s="120">
        <f t="shared" si="8"/>
        <v>0</v>
      </c>
      <c r="C190" s="7"/>
      <c r="D190" s="7"/>
      <c r="E190" s="7"/>
      <c r="F190" s="7"/>
      <c r="G190" s="7"/>
      <c r="H190" s="7"/>
      <c r="I190" s="16" t="str">
        <f t="shared" si="9"/>
        <v>0</v>
      </c>
      <c r="K190" s="17" t="e">
        <f t="shared" ca="1" si="10"/>
        <v>#NAME?</v>
      </c>
      <c r="O190" s="19" t="e">
        <f t="shared" ca="1" si="11"/>
        <v>#NAME?</v>
      </c>
    </row>
    <row r="191" spans="1:15" ht="24" customHeight="1" x14ac:dyDescent="0.2">
      <c r="A191" s="8"/>
      <c r="B191" s="120">
        <f t="shared" si="8"/>
        <v>0</v>
      </c>
      <c r="C191" s="7"/>
      <c r="D191" s="7"/>
      <c r="E191" s="7"/>
      <c r="F191" s="7"/>
      <c r="G191" s="7"/>
      <c r="H191" s="7"/>
      <c r="I191" s="16" t="str">
        <f t="shared" si="9"/>
        <v>0</v>
      </c>
      <c r="K191" s="17" t="e">
        <f t="shared" ca="1" si="10"/>
        <v>#NAME?</v>
      </c>
      <c r="O191" s="19" t="e">
        <f t="shared" ca="1" si="11"/>
        <v>#NAME?</v>
      </c>
    </row>
    <row r="192" spans="1:15" ht="24" customHeight="1" x14ac:dyDescent="0.2">
      <c r="A192" s="8"/>
      <c r="B192" s="120">
        <f t="shared" si="8"/>
        <v>0</v>
      </c>
      <c r="C192" s="7"/>
      <c r="D192" s="7"/>
      <c r="E192" s="7"/>
      <c r="F192" s="7"/>
      <c r="G192" s="7"/>
      <c r="H192" s="7"/>
      <c r="I192" s="16" t="str">
        <f t="shared" si="9"/>
        <v>0</v>
      </c>
      <c r="K192" s="17" t="e">
        <f t="shared" ca="1" si="10"/>
        <v>#NAME?</v>
      </c>
      <c r="O192" s="19" t="e">
        <f t="shared" ca="1" si="11"/>
        <v>#NAME?</v>
      </c>
    </row>
    <row r="193" spans="1:15" ht="24" customHeight="1" x14ac:dyDescent="0.2">
      <c r="A193" s="8"/>
      <c r="B193" s="120">
        <f t="shared" si="8"/>
        <v>0</v>
      </c>
      <c r="C193" s="7"/>
      <c r="D193" s="7"/>
      <c r="E193" s="7"/>
      <c r="F193" s="7"/>
      <c r="G193" s="7"/>
      <c r="H193" s="7"/>
      <c r="I193" s="16" t="str">
        <f t="shared" si="9"/>
        <v>0</v>
      </c>
      <c r="K193" s="17" t="e">
        <f t="shared" ca="1" si="10"/>
        <v>#NAME?</v>
      </c>
      <c r="O193" s="19" t="e">
        <f t="shared" ca="1" si="11"/>
        <v>#NAME?</v>
      </c>
    </row>
    <row r="194" spans="1:15" ht="24" customHeight="1" x14ac:dyDescent="0.2">
      <c r="A194" s="8"/>
      <c r="B194" s="120">
        <f t="shared" si="8"/>
        <v>0</v>
      </c>
      <c r="C194" s="7"/>
      <c r="D194" s="7"/>
      <c r="E194" s="7"/>
      <c r="F194" s="7"/>
      <c r="G194" s="7"/>
      <c r="H194" s="7"/>
      <c r="I194" s="16" t="str">
        <f t="shared" si="9"/>
        <v>0</v>
      </c>
      <c r="K194" s="17" t="e">
        <f t="shared" ca="1" si="10"/>
        <v>#NAME?</v>
      </c>
      <c r="O194" s="19" t="e">
        <f t="shared" ca="1" si="11"/>
        <v>#NAME?</v>
      </c>
    </row>
    <row r="195" spans="1:15" ht="24" customHeight="1" x14ac:dyDescent="0.2">
      <c r="A195" s="8"/>
      <c r="B195" s="120">
        <f t="shared" si="8"/>
        <v>0</v>
      </c>
      <c r="C195" s="7"/>
      <c r="D195" s="7"/>
      <c r="E195" s="7"/>
      <c r="F195" s="7"/>
      <c r="G195" s="7"/>
      <c r="H195" s="7"/>
      <c r="I195" s="16" t="str">
        <f t="shared" si="9"/>
        <v>0</v>
      </c>
      <c r="K195" s="17" t="e">
        <f t="shared" ca="1" si="10"/>
        <v>#NAME?</v>
      </c>
      <c r="O195" s="19" t="e">
        <f t="shared" ca="1" si="11"/>
        <v>#NAME?</v>
      </c>
    </row>
    <row r="196" spans="1:15" ht="24" customHeight="1" x14ac:dyDescent="0.2">
      <c r="A196" s="8"/>
      <c r="B196" s="120">
        <f t="shared" ref="B196:B259" si="12">IF(C196&gt;0,1,0)</f>
        <v>0</v>
      </c>
      <c r="C196" s="7"/>
      <c r="D196" s="7"/>
      <c r="E196" s="7"/>
      <c r="F196" s="7"/>
      <c r="G196" s="7"/>
      <c r="H196" s="7"/>
      <c r="I196" s="16" t="str">
        <f t="shared" ref="I196:I259" si="13">IF(C196&lt;=3,"0",IF(C196&lt;=10,"5",IF(C196&lt;=15,"4",IF(C196&lt;=20,"3",IF(C196&lt;=30,"2",IF(C196&lt;=100,"1","0"))))))</f>
        <v>0</v>
      </c>
      <c r="K196" s="17" t="e">
        <f t="shared" ref="K196:K259" ca="1" si="14">J196/$K$2</f>
        <v>#NAME?</v>
      </c>
      <c r="O196" s="19" t="e">
        <f t="shared" ref="O196:O259" ca="1" si="15">(B196+I196)*K196</f>
        <v>#NAME?</v>
      </c>
    </row>
    <row r="197" spans="1:15" ht="24" customHeight="1" x14ac:dyDescent="0.2">
      <c r="A197" s="8"/>
      <c r="B197" s="120">
        <f t="shared" si="12"/>
        <v>0</v>
      </c>
      <c r="C197" s="7"/>
      <c r="D197" s="7"/>
      <c r="E197" s="7"/>
      <c r="F197" s="7"/>
      <c r="G197" s="7"/>
      <c r="H197" s="7"/>
      <c r="I197" s="16" t="str">
        <f t="shared" si="13"/>
        <v>0</v>
      </c>
      <c r="K197" s="17" t="e">
        <f t="shared" ca="1" si="14"/>
        <v>#NAME?</v>
      </c>
      <c r="O197" s="19" t="e">
        <f t="shared" ca="1" si="15"/>
        <v>#NAME?</v>
      </c>
    </row>
    <row r="198" spans="1:15" ht="24" customHeight="1" x14ac:dyDescent="0.2">
      <c r="A198" s="8"/>
      <c r="B198" s="120">
        <f t="shared" si="12"/>
        <v>0</v>
      </c>
      <c r="C198" s="7"/>
      <c r="D198" s="7"/>
      <c r="E198" s="7"/>
      <c r="F198" s="7"/>
      <c r="G198" s="7"/>
      <c r="H198" s="7"/>
      <c r="I198" s="16" t="str">
        <f t="shared" si="13"/>
        <v>0</v>
      </c>
      <c r="K198" s="17" t="e">
        <f t="shared" ca="1" si="14"/>
        <v>#NAME?</v>
      </c>
      <c r="O198" s="19" t="e">
        <f t="shared" ca="1" si="15"/>
        <v>#NAME?</v>
      </c>
    </row>
    <row r="199" spans="1:15" ht="24" customHeight="1" x14ac:dyDescent="0.2">
      <c r="A199" s="8"/>
      <c r="B199" s="120">
        <f t="shared" si="12"/>
        <v>0</v>
      </c>
      <c r="C199" s="7"/>
      <c r="D199" s="7"/>
      <c r="E199" s="7"/>
      <c r="F199" s="7"/>
      <c r="G199" s="7"/>
      <c r="H199" s="7"/>
      <c r="I199" s="16" t="str">
        <f t="shared" si="13"/>
        <v>0</v>
      </c>
      <c r="K199" s="17" t="e">
        <f t="shared" ca="1" si="14"/>
        <v>#NAME?</v>
      </c>
      <c r="O199" s="19" t="e">
        <f t="shared" ca="1" si="15"/>
        <v>#NAME?</v>
      </c>
    </row>
    <row r="200" spans="1:15" ht="24" customHeight="1" x14ac:dyDescent="0.2">
      <c r="A200" s="8"/>
      <c r="B200" s="120">
        <f t="shared" si="12"/>
        <v>0</v>
      </c>
      <c r="C200" s="7"/>
      <c r="D200" s="7"/>
      <c r="E200" s="7"/>
      <c r="F200" s="7"/>
      <c r="G200" s="7"/>
      <c r="H200" s="7"/>
      <c r="I200" s="16" t="str">
        <f t="shared" si="13"/>
        <v>0</v>
      </c>
      <c r="K200" s="17" t="e">
        <f t="shared" ca="1" si="14"/>
        <v>#NAME?</v>
      </c>
      <c r="O200" s="19" t="e">
        <f t="shared" ca="1" si="15"/>
        <v>#NAME?</v>
      </c>
    </row>
    <row r="201" spans="1:15" ht="24" customHeight="1" x14ac:dyDescent="0.2">
      <c r="A201" s="8"/>
      <c r="B201" s="120">
        <f t="shared" si="12"/>
        <v>0</v>
      </c>
      <c r="C201" s="7"/>
      <c r="D201" s="7"/>
      <c r="E201" s="7"/>
      <c r="F201" s="7"/>
      <c r="G201" s="7"/>
      <c r="H201" s="7"/>
      <c r="I201" s="16" t="str">
        <f t="shared" si="13"/>
        <v>0</v>
      </c>
      <c r="K201" s="17" t="e">
        <f t="shared" ca="1" si="14"/>
        <v>#NAME?</v>
      </c>
      <c r="O201" s="19" t="e">
        <f t="shared" ca="1" si="15"/>
        <v>#NAME?</v>
      </c>
    </row>
    <row r="202" spans="1:15" ht="24" customHeight="1" x14ac:dyDescent="0.2">
      <c r="A202" s="8"/>
      <c r="B202" s="120">
        <f t="shared" si="12"/>
        <v>0</v>
      </c>
      <c r="C202" s="7"/>
      <c r="D202" s="7"/>
      <c r="E202" s="7"/>
      <c r="F202" s="7"/>
      <c r="G202" s="7"/>
      <c r="H202" s="7"/>
      <c r="I202" s="16" t="str">
        <f t="shared" si="13"/>
        <v>0</v>
      </c>
      <c r="K202" s="17" t="e">
        <f t="shared" ca="1" si="14"/>
        <v>#NAME?</v>
      </c>
      <c r="O202" s="19" t="e">
        <f t="shared" ca="1" si="15"/>
        <v>#NAME?</v>
      </c>
    </row>
    <row r="203" spans="1:15" ht="24" customHeight="1" x14ac:dyDescent="0.2">
      <c r="A203" s="8"/>
      <c r="B203" s="120">
        <f t="shared" si="12"/>
        <v>0</v>
      </c>
      <c r="C203" s="7"/>
      <c r="D203" s="7"/>
      <c r="E203" s="7"/>
      <c r="F203" s="7"/>
      <c r="G203" s="7"/>
      <c r="H203" s="7"/>
      <c r="I203" s="16" t="str">
        <f t="shared" si="13"/>
        <v>0</v>
      </c>
      <c r="K203" s="17" t="e">
        <f t="shared" ca="1" si="14"/>
        <v>#NAME?</v>
      </c>
      <c r="O203" s="19" t="e">
        <f t="shared" ca="1" si="15"/>
        <v>#NAME?</v>
      </c>
    </row>
    <row r="204" spans="1:15" ht="24" customHeight="1" x14ac:dyDescent="0.2">
      <c r="A204" s="8"/>
      <c r="B204" s="120">
        <f t="shared" si="12"/>
        <v>0</v>
      </c>
      <c r="C204" s="7"/>
      <c r="D204" s="7"/>
      <c r="E204" s="7"/>
      <c r="F204" s="7"/>
      <c r="G204" s="7"/>
      <c r="H204" s="7"/>
      <c r="I204" s="16" t="str">
        <f t="shared" si="13"/>
        <v>0</v>
      </c>
      <c r="K204" s="17" t="e">
        <f t="shared" ca="1" si="14"/>
        <v>#NAME?</v>
      </c>
      <c r="O204" s="19" t="e">
        <f t="shared" ca="1" si="15"/>
        <v>#NAME?</v>
      </c>
    </row>
    <row r="205" spans="1:15" ht="24" customHeight="1" x14ac:dyDescent="0.2">
      <c r="A205" s="8"/>
      <c r="B205" s="120">
        <f t="shared" si="12"/>
        <v>0</v>
      </c>
      <c r="C205" s="7"/>
      <c r="D205" s="7"/>
      <c r="E205" s="7"/>
      <c r="F205" s="7"/>
      <c r="G205" s="7"/>
      <c r="H205" s="7"/>
      <c r="I205" s="16" t="str">
        <f t="shared" si="13"/>
        <v>0</v>
      </c>
      <c r="K205" s="17" t="e">
        <f t="shared" ca="1" si="14"/>
        <v>#NAME?</v>
      </c>
      <c r="O205" s="19" t="e">
        <f t="shared" ca="1" si="15"/>
        <v>#NAME?</v>
      </c>
    </row>
    <row r="206" spans="1:15" ht="24" customHeight="1" x14ac:dyDescent="0.2">
      <c r="A206" s="8"/>
      <c r="B206" s="120">
        <f t="shared" si="12"/>
        <v>0</v>
      </c>
      <c r="C206" s="7"/>
      <c r="D206" s="7"/>
      <c r="E206" s="7"/>
      <c r="F206" s="7"/>
      <c r="G206" s="7"/>
      <c r="H206" s="7"/>
      <c r="I206" s="16" t="str">
        <f t="shared" si="13"/>
        <v>0</v>
      </c>
      <c r="K206" s="17" t="e">
        <f t="shared" ca="1" si="14"/>
        <v>#NAME?</v>
      </c>
      <c r="O206" s="19" t="e">
        <f t="shared" ca="1" si="15"/>
        <v>#NAME?</v>
      </c>
    </row>
    <row r="207" spans="1:15" ht="24" customHeight="1" x14ac:dyDescent="0.2">
      <c r="A207" s="8"/>
      <c r="B207" s="120">
        <f t="shared" si="12"/>
        <v>0</v>
      </c>
      <c r="C207" s="7"/>
      <c r="D207" s="7"/>
      <c r="E207" s="7"/>
      <c r="F207" s="7"/>
      <c r="G207" s="7"/>
      <c r="H207" s="7"/>
      <c r="I207" s="16" t="str">
        <f t="shared" si="13"/>
        <v>0</v>
      </c>
      <c r="K207" s="17" t="e">
        <f t="shared" ca="1" si="14"/>
        <v>#NAME?</v>
      </c>
      <c r="O207" s="19" t="e">
        <f t="shared" ca="1" si="15"/>
        <v>#NAME?</v>
      </c>
    </row>
    <row r="208" spans="1:15" ht="24" customHeight="1" x14ac:dyDescent="0.2">
      <c r="A208" s="8"/>
      <c r="B208" s="120">
        <f t="shared" si="12"/>
        <v>0</v>
      </c>
      <c r="C208" s="7"/>
      <c r="D208" s="7"/>
      <c r="E208" s="7"/>
      <c r="F208" s="7"/>
      <c r="G208" s="7"/>
      <c r="H208" s="7"/>
      <c r="I208" s="16" t="str">
        <f t="shared" si="13"/>
        <v>0</v>
      </c>
      <c r="K208" s="17" t="e">
        <f t="shared" ca="1" si="14"/>
        <v>#NAME?</v>
      </c>
      <c r="O208" s="19" t="e">
        <f t="shared" ca="1" si="15"/>
        <v>#NAME?</v>
      </c>
    </row>
    <row r="209" spans="1:15" ht="24" customHeight="1" x14ac:dyDescent="0.2">
      <c r="A209" s="8"/>
      <c r="B209" s="120">
        <f t="shared" si="12"/>
        <v>0</v>
      </c>
      <c r="C209" s="7"/>
      <c r="D209" s="7"/>
      <c r="E209" s="7"/>
      <c r="F209" s="7"/>
      <c r="G209" s="7"/>
      <c r="H209" s="7"/>
      <c r="I209" s="16" t="str">
        <f t="shared" si="13"/>
        <v>0</v>
      </c>
      <c r="K209" s="17" t="e">
        <f t="shared" ca="1" si="14"/>
        <v>#NAME?</v>
      </c>
      <c r="O209" s="19" t="e">
        <f t="shared" ca="1" si="15"/>
        <v>#NAME?</v>
      </c>
    </row>
    <row r="210" spans="1:15" ht="24" customHeight="1" x14ac:dyDescent="0.2">
      <c r="A210" s="8"/>
      <c r="B210" s="120">
        <f t="shared" si="12"/>
        <v>0</v>
      </c>
      <c r="C210" s="7"/>
      <c r="D210" s="7"/>
      <c r="E210" s="7"/>
      <c r="F210" s="7"/>
      <c r="G210" s="7"/>
      <c r="H210" s="7"/>
      <c r="I210" s="16" t="str">
        <f t="shared" si="13"/>
        <v>0</v>
      </c>
      <c r="K210" s="17" t="e">
        <f t="shared" ca="1" si="14"/>
        <v>#NAME?</v>
      </c>
      <c r="O210" s="19" t="e">
        <f t="shared" ca="1" si="15"/>
        <v>#NAME?</v>
      </c>
    </row>
    <row r="211" spans="1:15" ht="24" customHeight="1" x14ac:dyDescent="0.2">
      <c r="A211" s="8"/>
      <c r="B211" s="120">
        <f t="shared" si="12"/>
        <v>0</v>
      </c>
      <c r="C211" s="7"/>
      <c r="D211" s="7"/>
      <c r="E211" s="7"/>
      <c r="F211" s="7"/>
      <c r="G211" s="7"/>
      <c r="H211" s="7"/>
      <c r="I211" s="16" t="str">
        <f t="shared" si="13"/>
        <v>0</v>
      </c>
      <c r="K211" s="17" t="e">
        <f t="shared" ca="1" si="14"/>
        <v>#NAME?</v>
      </c>
      <c r="O211" s="19" t="e">
        <f t="shared" ca="1" si="15"/>
        <v>#NAME?</v>
      </c>
    </row>
    <row r="212" spans="1:15" ht="24" customHeight="1" x14ac:dyDescent="0.2">
      <c r="A212" s="8"/>
      <c r="B212" s="120">
        <f t="shared" si="12"/>
        <v>0</v>
      </c>
      <c r="C212" s="7"/>
      <c r="D212" s="7"/>
      <c r="E212" s="7"/>
      <c r="F212" s="7"/>
      <c r="G212" s="7"/>
      <c r="H212" s="7"/>
      <c r="I212" s="16" t="str">
        <f t="shared" si="13"/>
        <v>0</v>
      </c>
      <c r="K212" s="17" t="e">
        <f t="shared" ca="1" si="14"/>
        <v>#NAME?</v>
      </c>
      <c r="O212" s="19" t="e">
        <f t="shared" ca="1" si="15"/>
        <v>#NAME?</v>
      </c>
    </row>
    <row r="213" spans="1:15" ht="24" customHeight="1" x14ac:dyDescent="0.2">
      <c r="A213" s="8"/>
      <c r="B213" s="120">
        <f t="shared" si="12"/>
        <v>0</v>
      </c>
      <c r="C213" s="7"/>
      <c r="D213" s="7"/>
      <c r="E213" s="7"/>
      <c r="F213" s="7"/>
      <c r="G213" s="7"/>
      <c r="H213" s="7"/>
      <c r="I213" s="16" t="str">
        <f t="shared" si="13"/>
        <v>0</v>
      </c>
      <c r="K213" s="17" t="e">
        <f t="shared" ca="1" si="14"/>
        <v>#NAME?</v>
      </c>
      <c r="O213" s="19" t="e">
        <f t="shared" ca="1" si="15"/>
        <v>#NAME?</v>
      </c>
    </row>
    <row r="214" spans="1:15" ht="24" customHeight="1" x14ac:dyDescent="0.2">
      <c r="A214" s="8"/>
      <c r="B214" s="120">
        <f t="shared" si="12"/>
        <v>0</v>
      </c>
      <c r="C214" s="7"/>
      <c r="D214" s="7"/>
      <c r="E214" s="7"/>
      <c r="F214" s="7"/>
      <c r="G214" s="7"/>
      <c r="H214" s="7"/>
      <c r="I214" s="16" t="str">
        <f t="shared" si="13"/>
        <v>0</v>
      </c>
      <c r="K214" s="17" t="e">
        <f t="shared" ca="1" si="14"/>
        <v>#NAME?</v>
      </c>
      <c r="O214" s="19" t="e">
        <f t="shared" ca="1" si="15"/>
        <v>#NAME?</v>
      </c>
    </row>
    <row r="215" spans="1:15" ht="24" customHeight="1" x14ac:dyDescent="0.2">
      <c r="A215" s="8"/>
      <c r="B215" s="120">
        <f t="shared" si="12"/>
        <v>0</v>
      </c>
      <c r="C215" s="7"/>
      <c r="D215" s="7"/>
      <c r="E215" s="7"/>
      <c r="F215" s="7"/>
      <c r="G215" s="7"/>
      <c r="H215" s="7"/>
      <c r="I215" s="16" t="str">
        <f t="shared" si="13"/>
        <v>0</v>
      </c>
      <c r="K215" s="17" t="e">
        <f t="shared" ca="1" si="14"/>
        <v>#NAME?</v>
      </c>
      <c r="O215" s="19" t="e">
        <f t="shared" ca="1" si="15"/>
        <v>#NAME?</v>
      </c>
    </row>
    <row r="216" spans="1:15" ht="24" customHeight="1" x14ac:dyDescent="0.2">
      <c r="A216" s="8"/>
      <c r="B216" s="120">
        <f t="shared" si="12"/>
        <v>0</v>
      </c>
      <c r="C216" s="7"/>
      <c r="D216" s="7"/>
      <c r="E216" s="7"/>
      <c r="F216" s="7"/>
      <c r="G216" s="7"/>
      <c r="H216" s="7"/>
      <c r="I216" s="16" t="str">
        <f t="shared" si="13"/>
        <v>0</v>
      </c>
      <c r="K216" s="17" t="e">
        <f t="shared" ca="1" si="14"/>
        <v>#NAME?</v>
      </c>
      <c r="O216" s="19" t="e">
        <f t="shared" ca="1" si="15"/>
        <v>#NAME?</v>
      </c>
    </row>
    <row r="217" spans="1:15" ht="24" customHeight="1" x14ac:dyDescent="0.2">
      <c r="A217" s="8"/>
      <c r="B217" s="120">
        <f t="shared" si="12"/>
        <v>0</v>
      </c>
      <c r="C217" s="7"/>
      <c r="D217" s="7"/>
      <c r="E217" s="7"/>
      <c r="F217" s="7"/>
      <c r="G217" s="7"/>
      <c r="H217" s="7"/>
      <c r="I217" s="16" t="str">
        <f t="shared" si="13"/>
        <v>0</v>
      </c>
      <c r="K217" s="17" t="e">
        <f t="shared" ca="1" si="14"/>
        <v>#NAME?</v>
      </c>
      <c r="O217" s="19" t="e">
        <f t="shared" ca="1" si="15"/>
        <v>#NAME?</v>
      </c>
    </row>
    <row r="218" spans="1:15" ht="24" customHeight="1" x14ac:dyDescent="0.2">
      <c r="A218" s="8"/>
      <c r="B218" s="120">
        <f t="shared" si="12"/>
        <v>0</v>
      </c>
      <c r="C218" s="7"/>
      <c r="D218" s="7"/>
      <c r="E218" s="7"/>
      <c r="F218" s="7"/>
      <c r="G218" s="7"/>
      <c r="H218" s="7"/>
      <c r="I218" s="16" t="str">
        <f t="shared" si="13"/>
        <v>0</v>
      </c>
      <c r="K218" s="17" t="e">
        <f t="shared" ca="1" si="14"/>
        <v>#NAME?</v>
      </c>
      <c r="O218" s="19" t="e">
        <f t="shared" ca="1" si="15"/>
        <v>#NAME?</v>
      </c>
    </row>
    <row r="219" spans="1:15" ht="24" customHeight="1" x14ac:dyDescent="0.2">
      <c r="A219" s="8"/>
      <c r="B219" s="120">
        <f t="shared" si="12"/>
        <v>0</v>
      </c>
      <c r="C219" s="7"/>
      <c r="D219" s="7"/>
      <c r="E219" s="7"/>
      <c r="F219" s="7"/>
      <c r="G219" s="7"/>
      <c r="H219" s="7"/>
      <c r="I219" s="16" t="str">
        <f t="shared" si="13"/>
        <v>0</v>
      </c>
      <c r="K219" s="17" t="e">
        <f t="shared" ca="1" si="14"/>
        <v>#NAME?</v>
      </c>
      <c r="O219" s="19" t="e">
        <f t="shared" ca="1" si="15"/>
        <v>#NAME?</v>
      </c>
    </row>
    <row r="220" spans="1:15" ht="24" customHeight="1" x14ac:dyDescent="0.2">
      <c r="A220" s="8"/>
      <c r="B220" s="120">
        <f t="shared" si="12"/>
        <v>0</v>
      </c>
      <c r="C220" s="7"/>
      <c r="D220" s="7"/>
      <c r="E220" s="7"/>
      <c r="F220" s="7"/>
      <c r="G220" s="7"/>
      <c r="H220" s="7"/>
      <c r="I220" s="16" t="str">
        <f t="shared" si="13"/>
        <v>0</v>
      </c>
      <c r="K220" s="17" t="e">
        <f t="shared" ca="1" si="14"/>
        <v>#NAME?</v>
      </c>
      <c r="O220" s="19" t="e">
        <f t="shared" ca="1" si="15"/>
        <v>#NAME?</v>
      </c>
    </row>
    <row r="221" spans="1:15" ht="24" customHeight="1" x14ac:dyDescent="0.2">
      <c r="A221" s="8"/>
      <c r="B221" s="120">
        <f t="shared" si="12"/>
        <v>0</v>
      </c>
      <c r="C221" s="7"/>
      <c r="D221" s="7"/>
      <c r="E221" s="7"/>
      <c r="F221" s="7"/>
      <c r="G221" s="7"/>
      <c r="H221" s="7"/>
      <c r="I221" s="16" t="str">
        <f t="shared" si="13"/>
        <v>0</v>
      </c>
      <c r="K221" s="17" t="e">
        <f t="shared" ca="1" si="14"/>
        <v>#NAME?</v>
      </c>
      <c r="O221" s="19" t="e">
        <f t="shared" ca="1" si="15"/>
        <v>#NAME?</v>
      </c>
    </row>
    <row r="222" spans="1:15" ht="24" customHeight="1" x14ac:dyDescent="0.2">
      <c r="A222" s="8"/>
      <c r="B222" s="120">
        <f t="shared" si="12"/>
        <v>0</v>
      </c>
      <c r="C222" s="7"/>
      <c r="D222" s="7"/>
      <c r="E222" s="7"/>
      <c r="F222" s="7"/>
      <c r="G222" s="7"/>
      <c r="H222" s="7"/>
      <c r="I222" s="16" t="str">
        <f t="shared" si="13"/>
        <v>0</v>
      </c>
      <c r="K222" s="17" t="e">
        <f t="shared" ca="1" si="14"/>
        <v>#NAME?</v>
      </c>
      <c r="O222" s="19" t="e">
        <f t="shared" ca="1" si="15"/>
        <v>#NAME?</v>
      </c>
    </row>
    <row r="223" spans="1:15" ht="24" customHeight="1" x14ac:dyDescent="0.2">
      <c r="A223" s="8"/>
      <c r="B223" s="120">
        <f t="shared" si="12"/>
        <v>0</v>
      </c>
      <c r="C223" s="7"/>
      <c r="D223" s="7"/>
      <c r="E223" s="7"/>
      <c r="F223" s="7"/>
      <c r="G223" s="7"/>
      <c r="H223" s="7"/>
      <c r="I223" s="16" t="str">
        <f t="shared" si="13"/>
        <v>0</v>
      </c>
      <c r="K223" s="17" t="e">
        <f t="shared" ca="1" si="14"/>
        <v>#NAME?</v>
      </c>
      <c r="O223" s="19" t="e">
        <f t="shared" ca="1" si="15"/>
        <v>#NAME?</v>
      </c>
    </row>
    <row r="224" spans="1:15" ht="24" customHeight="1" x14ac:dyDescent="0.2">
      <c r="A224" s="8"/>
      <c r="B224" s="120">
        <f t="shared" si="12"/>
        <v>0</v>
      </c>
      <c r="C224" s="7"/>
      <c r="D224" s="7"/>
      <c r="E224" s="7"/>
      <c r="F224" s="7"/>
      <c r="G224" s="7"/>
      <c r="H224" s="7"/>
      <c r="I224" s="16" t="str">
        <f t="shared" si="13"/>
        <v>0</v>
      </c>
      <c r="K224" s="17" t="e">
        <f t="shared" ca="1" si="14"/>
        <v>#NAME?</v>
      </c>
      <c r="O224" s="19" t="e">
        <f t="shared" ca="1" si="15"/>
        <v>#NAME?</v>
      </c>
    </row>
    <row r="225" spans="1:15" ht="24" customHeight="1" x14ac:dyDescent="0.2">
      <c r="A225" s="8"/>
      <c r="B225" s="120">
        <f t="shared" si="12"/>
        <v>0</v>
      </c>
      <c r="C225" s="7"/>
      <c r="D225" s="7"/>
      <c r="E225" s="7"/>
      <c r="F225" s="7"/>
      <c r="G225" s="7"/>
      <c r="H225" s="7"/>
      <c r="I225" s="16" t="str">
        <f t="shared" si="13"/>
        <v>0</v>
      </c>
      <c r="K225" s="17" t="e">
        <f t="shared" ca="1" si="14"/>
        <v>#NAME?</v>
      </c>
      <c r="O225" s="19" t="e">
        <f t="shared" ca="1" si="15"/>
        <v>#NAME?</v>
      </c>
    </row>
    <row r="226" spans="1:15" ht="24" customHeight="1" x14ac:dyDescent="0.2">
      <c r="A226" s="8"/>
      <c r="B226" s="120">
        <f t="shared" si="12"/>
        <v>0</v>
      </c>
      <c r="C226" s="7"/>
      <c r="D226" s="7"/>
      <c r="E226" s="7"/>
      <c r="F226" s="7"/>
      <c r="G226" s="7"/>
      <c r="H226" s="7"/>
      <c r="I226" s="16" t="str">
        <f t="shared" si="13"/>
        <v>0</v>
      </c>
      <c r="K226" s="17" t="e">
        <f t="shared" ca="1" si="14"/>
        <v>#NAME?</v>
      </c>
      <c r="O226" s="19" t="e">
        <f t="shared" ca="1" si="15"/>
        <v>#NAME?</v>
      </c>
    </row>
    <row r="227" spans="1:15" ht="24" customHeight="1" x14ac:dyDescent="0.2">
      <c r="A227" s="8"/>
      <c r="B227" s="120">
        <f t="shared" si="12"/>
        <v>0</v>
      </c>
      <c r="C227" s="7"/>
      <c r="D227" s="7"/>
      <c r="E227" s="7"/>
      <c r="F227" s="7"/>
      <c r="G227" s="7"/>
      <c r="H227" s="7"/>
      <c r="I227" s="16" t="str">
        <f t="shared" si="13"/>
        <v>0</v>
      </c>
      <c r="K227" s="17" t="e">
        <f t="shared" ca="1" si="14"/>
        <v>#NAME?</v>
      </c>
      <c r="O227" s="19" t="e">
        <f t="shared" ca="1" si="15"/>
        <v>#NAME?</v>
      </c>
    </row>
    <row r="228" spans="1:15" ht="24" customHeight="1" x14ac:dyDescent="0.2">
      <c r="A228" s="8"/>
      <c r="B228" s="120">
        <f t="shared" si="12"/>
        <v>0</v>
      </c>
      <c r="C228" s="7"/>
      <c r="D228" s="7"/>
      <c r="E228" s="7"/>
      <c r="F228" s="7"/>
      <c r="G228" s="7"/>
      <c r="H228" s="7"/>
      <c r="I228" s="16" t="str">
        <f t="shared" si="13"/>
        <v>0</v>
      </c>
      <c r="K228" s="17" t="e">
        <f t="shared" ca="1" si="14"/>
        <v>#NAME?</v>
      </c>
      <c r="O228" s="19" t="e">
        <f t="shared" ca="1" si="15"/>
        <v>#NAME?</v>
      </c>
    </row>
    <row r="229" spans="1:15" ht="24" customHeight="1" x14ac:dyDescent="0.2">
      <c r="A229" s="8"/>
      <c r="B229" s="120">
        <f t="shared" si="12"/>
        <v>0</v>
      </c>
      <c r="C229" s="7"/>
      <c r="D229" s="7"/>
      <c r="E229" s="7"/>
      <c r="F229" s="7"/>
      <c r="G229" s="7"/>
      <c r="H229" s="7"/>
      <c r="I229" s="16" t="str">
        <f t="shared" si="13"/>
        <v>0</v>
      </c>
      <c r="K229" s="17" t="e">
        <f t="shared" ca="1" si="14"/>
        <v>#NAME?</v>
      </c>
      <c r="O229" s="19" t="e">
        <f t="shared" ca="1" si="15"/>
        <v>#NAME?</v>
      </c>
    </row>
    <row r="230" spans="1:15" ht="24" customHeight="1" x14ac:dyDescent="0.2">
      <c r="A230" s="8"/>
      <c r="B230" s="120">
        <f t="shared" si="12"/>
        <v>0</v>
      </c>
      <c r="C230" s="7"/>
      <c r="D230" s="7"/>
      <c r="E230" s="7"/>
      <c r="F230" s="7"/>
      <c r="G230" s="7"/>
      <c r="H230" s="7"/>
      <c r="I230" s="16" t="str">
        <f t="shared" si="13"/>
        <v>0</v>
      </c>
      <c r="K230" s="17" t="e">
        <f t="shared" ca="1" si="14"/>
        <v>#NAME?</v>
      </c>
      <c r="O230" s="19" t="e">
        <f t="shared" ca="1" si="15"/>
        <v>#NAME?</v>
      </c>
    </row>
    <row r="231" spans="1:15" ht="24" customHeight="1" x14ac:dyDescent="0.2">
      <c r="A231" s="8"/>
      <c r="B231" s="120">
        <f t="shared" si="12"/>
        <v>0</v>
      </c>
      <c r="C231" s="7"/>
      <c r="D231" s="7"/>
      <c r="E231" s="7"/>
      <c r="F231" s="7"/>
      <c r="G231" s="7"/>
      <c r="H231" s="7"/>
      <c r="I231" s="16" t="str">
        <f t="shared" si="13"/>
        <v>0</v>
      </c>
      <c r="K231" s="17" t="e">
        <f t="shared" ca="1" si="14"/>
        <v>#NAME?</v>
      </c>
      <c r="O231" s="19" t="e">
        <f t="shared" ca="1" si="15"/>
        <v>#NAME?</v>
      </c>
    </row>
    <row r="232" spans="1:15" ht="24" customHeight="1" x14ac:dyDescent="0.2">
      <c r="A232" s="8"/>
      <c r="B232" s="120">
        <f t="shared" si="12"/>
        <v>0</v>
      </c>
      <c r="C232" s="7"/>
      <c r="D232" s="7"/>
      <c r="E232" s="7"/>
      <c r="F232" s="7"/>
      <c r="G232" s="7"/>
      <c r="H232" s="7"/>
      <c r="I232" s="16" t="str">
        <f t="shared" si="13"/>
        <v>0</v>
      </c>
      <c r="K232" s="17" t="e">
        <f t="shared" ca="1" si="14"/>
        <v>#NAME?</v>
      </c>
      <c r="O232" s="19" t="e">
        <f t="shared" ca="1" si="15"/>
        <v>#NAME?</v>
      </c>
    </row>
    <row r="233" spans="1:15" ht="24" customHeight="1" x14ac:dyDescent="0.2">
      <c r="A233" s="8"/>
      <c r="B233" s="120">
        <f t="shared" si="12"/>
        <v>0</v>
      </c>
      <c r="C233" s="7"/>
      <c r="D233" s="7"/>
      <c r="E233" s="7"/>
      <c r="F233" s="7"/>
      <c r="G233" s="7"/>
      <c r="H233" s="7"/>
      <c r="I233" s="16" t="str">
        <f t="shared" si="13"/>
        <v>0</v>
      </c>
      <c r="K233" s="17" t="e">
        <f t="shared" ca="1" si="14"/>
        <v>#NAME?</v>
      </c>
      <c r="O233" s="19" t="e">
        <f t="shared" ca="1" si="15"/>
        <v>#NAME?</v>
      </c>
    </row>
    <row r="234" spans="1:15" ht="24" customHeight="1" x14ac:dyDescent="0.2">
      <c r="A234" s="8"/>
      <c r="B234" s="120">
        <f t="shared" si="12"/>
        <v>0</v>
      </c>
      <c r="C234" s="7"/>
      <c r="D234" s="7"/>
      <c r="E234" s="7"/>
      <c r="F234" s="7"/>
      <c r="G234" s="7"/>
      <c r="H234" s="7"/>
      <c r="I234" s="16" t="str">
        <f t="shared" si="13"/>
        <v>0</v>
      </c>
      <c r="K234" s="17" t="e">
        <f t="shared" ca="1" si="14"/>
        <v>#NAME?</v>
      </c>
      <c r="O234" s="19" t="e">
        <f t="shared" ca="1" si="15"/>
        <v>#NAME?</v>
      </c>
    </row>
    <row r="235" spans="1:15" ht="24" customHeight="1" x14ac:dyDescent="0.2">
      <c r="A235" s="8"/>
      <c r="B235" s="120">
        <f t="shared" si="12"/>
        <v>0</v>
      </c>
      <c r="C235" s="7"/>
      <c r="D235" s="7"/>
      <c r="E235" s="7"/>
      <c r="F235" s="7"/>
      <c r="G235" s="7"/>
      <c r="H235" s="7"/>
      <c r="I235" s="16" t="str">
        <f t="shared" si="13"/>
        <v>0</v>
      </c>
      <c r="K235" s="17" t="e">
        <f t="shared" ca="1" si="14"/>
        <v>#NAME?</v>
      </c>
      <c r="O235" s="19" t="e">
        <f t="shared" ca="1" si="15"/>
        <v>#NAME?</v>
      </c>
    </row>
    <row r="236" spans="1:15" ht="24" customHeight="1" x14ac:dyDescent="0.2">
      <c r="A236" s="8"/>
      <c r="B236" s="120">
        <f t="shared" si="12"/>
        <v>0</v>
      </c>
      <c r="C236" s="7"/>
      <c r="D236" s="7"/>
      <c r="E236" s="7"/>
      <c r="F236" s="7"/>
      <c r="G236" s="7"/>
      <c r="H236" s="7"/>
      <c r="I236" s="16" t="str">
        <f t="shared" si="13"/>
        <v>0</v>
      </c>
      <c r="K236" s="17" t="e">
        <f t="shared" ca="1" si="14"/>
        <v>#NAME?</v>
      </c>
      <c r="O236" s="19" t="e">
        <f t="shared" ca="1" si="15"/>
        <v>#NAME?</v>
      </c>
    </row>
    <row r="237" spans="1:15" ht="24" customHeight="1" x14ac:dyDescent="0.2">
      <c r="A237" s="8"/>
      <c r="B237" s="120">
        <f t="shared" si="12"/>
        <v>0</v>
      </c>
      <c r="C237" s="7"/>
      <c r="D237" s="7"/>
      <c r="E237" s="7"/>
      <c r="F237" s="7"/>
      <c r="G237" s="7"/>
      <c r="H237" s="7"/>
      <c r="I237" s="16" t="str">
        <f t="shared" si="13"/>
        <v>0</v>
      </c>
      <c r="K237" s="17" t="e">
        <f t="shared" ca="1" si="14"/>
        <v>#NAME?</v>
      </c>
      <c r="O237" s="19" t="e">
        <f t="shared" ca="1" si="15"/>
        <v>#NAME?</v>
      </c>
    </row>
    <row r="238" spans="1:15" ht="24" customHeight="1" x14ac:dyDescent="0.2">
      <c r="A238" s="8"/>
      <c r="B238" s="120">
        <f t="shared" si="12"/>
        <v>0</v>
      </c>
      <c r="C238" s="7"/>
      <c r="D238" s="7"/>
      <c r="E238" s="7"/>
      <c r="F238" s="7"/>
      <c r="G238" s="7"/>
      <c r="H238" s="7"/>
      <c r="I238" s="16" t="str">
        <f t="shared" si="13"/>
        <v>0</v>
      </c>
      <c r="K238" s="17" t="e">
        <f t="shared" ca="1" si="14"/>
        <v>#NAME?</v>
      </c>
      <c r="O238" s="19" t="e">
        <f t="shared" ca="1" si="15"/>
        <v>#NAME?</v>
      </c>
    </row>
    <row r="239" spans="1:15" ht="24" customHeight="1" x14ac:dyDescent="0.2">
      <c r="A239" s="8"/>
      <c r="B239" s="120">
        <f t="shared" si="12"/>
        <v>0</v>
      </c>
      <c r="C239" s="7"/>
      <c r="D239" s="7"/>
      <c r="E239" s="7"/>
      <c r="F239" s="7"/>
      <c r="G239" s="7"/>
      <c r="H239" s="7"/>
      <c r="I239" s="16" t="str">
        <f t="shared" si="13"/>
        <v>0</v>
      </c>
      <c r="K239" s="17" t="e">
        <f t="shared" ca="1" si="14"/>
        <v>#NAME?</v>
      </c>
      <c r="O239" s="19" t="e">
        <f t="shared" ca="1" si="15"/>
        <v>#NAME?</v>
      </c>
    </row>
    <row r="240" spans="1:15" ht="24" customHeight="1" x14ac:dyDescent="0.2">
      <c r="A240" s="8"/>
      <c r="B240" s="120">
        <f t="shared" si="12"/>
        <v>0</v>
      </c>
      <c r="C240" s="7"/>
      <c r="D240" s="7"/>
      <c r="E240" s="7"/>
      <c r="F240" s="7"/>
      <c r="G240" s="7"/>
      <c r="H240" s="7"/>
      <c r="I240" s="16" t="str">
        <f t="shared" si="13"/>
        <v>0</v>
      </c>
      <c r="K240" s="17" t="e">
        <f t="shared" ca="1" si="14"/>
        <v>#NAME?</v>
      </c>
      <c r="O240" s="19" t="e">
        <f t="shared" ca="1" si="15"/>
        <v>#NAME?</v>
      </c>
    </row>
    <row r="241" spans="1:15" ht="24" customHeight="1" x14ac:dyDescent="0.2">
      <c r="A241" s="8"/>
      <c r="B241" s="120">
        <f t="shared" si="12"/>
        <v>0</v>
      </c>
      <c r="C241" s="7"/>
      <c r="D241" s="7"/>
      <c r="E241" s="7"/>
      <c r="F241" s="7"/>
      <c r="G241" s="7"/>
      <c r="H241" s="7"/>
      <c r="I241" s="16" t="str">
        <f t="shared" si="13"/>
        <v>0</v>
      </c>
      <c r="K241" s="17" t="e">
        <f t="shared" ca="1" si="14"/>
        <v>#NAME?</v>
      </c>
      <c r="O241" s="19" t="e">
        <f t="shared" ca="1" si="15"/>
        <v>#NAME?</v>
      </c>
    </row>
    <row r="242" spans="1:15" ht="24" customHeight="1" x14ac:dyDescent="0.2">
      <c r="A242" s="8"/>
      <c r="B242" s="120">
        <f t="shared" si="12"/>
        <v>0</v>
      </c>
      <c r="C242" s="7"/>
      <c r="D242" s="7"/>
      <c r="E242" s="7"/>
      <c r="F242" s="7"/>
      <c r="G242" s="7"/>
      <c r="H242" s="7"/>
      <c r="I242" s="16" t="str">
        <f t="shared" si="13"/>
        <v>0</v>
      </c>
      <c r="K242" s="17" t="e">
        <f t="shared" ca="1" si="14"/>
        <v>#NAME?</v>
      </c>
      <c r="O242" s="19" t="e">
        <f t="shared" ca="1" si="15"/>
        <v>#NAME?</v>
      </c>
    </row>
    <row r="243" spans="1:15" ht="24" customHeight="1" x14ac:dyDescent="0.2">
      <c r="A243" s="8"/>
      <c r="B243" s="120">
        <f t="shared" si="12"/>
        <v>0</v>
      </c>
      <c r="C243" s="7"/>
      <c r="D243" s="7"/>
      <c r="E243" s="7"/>
      <c r="F243" s="7"/>
      <c r="G243" s="7"/>
      <c r="H243" s="7"/>
      <c r="I243" s="16" t="str">
        <f t="shared" si="13"/>
        <v>0</v>
      </c>
      <c r="K243" s="17" t="e">
        <f t="shared" ca="1" si="14"/>
        <v>#NAME?</v>
      </c>
      <c r="O243" s="19" t="e">
        <f t="shared" ca="1" si="15"/>
        <v>#NAME?</v>
      </c>
    </row>
    <row r="244" spans="1:15" ht="24" customHeight="1" x14ac:dyDescent="0.2">
      <c r="A244" s="8"/>
      <c r="B244" s="120">
        <f t="shared" si="12"/>
        <v>0</v>
      </c>
      <c r="C244" s="7"/>
      <c r="D244" s="7"/>
      <c r="E244" s="7"/>
      <c r="F244" s="7"/>
      <c r="G244" s="7"/>
      <c r="H244" s="7"/>
      <c r="I244" s="16" t="str">
        <f t="shared" si="13"/>
        <v>0</v>
      </c>
      <c r="K244" s="17" t="e">
        <f t="shared" ca="1" si="14"/>
        <v>#NAME?</v>
      </c>
      <c r="O244" s="19" t="e">
        <f t="shared" ca="1" si="15"/>
        <v>#NAME?</v>
      </c>
    </row>
    <row r="245" spans="1:15" ht="24" customHeight="1" x14ac:dyDescent="0.2">
      <c r="A245" s="8"/>
      <c r="B245" s="120">
        <f t="shared" si="12"/>
        <v>0</v>
      </c>
      <c r="C245" s="7"/>
      <c r="D245" s="7"/>
      <c r="E245" s="7"/>
      <c r="F245" s="7"/>
      <c r="G245" s="7"/>
      <c r="H245" s="7"/>
      <c r="I245" s="16" t="str">
        <f t="shared" si="13"/>
        <v>0</v>
      </c>
      <c r="K245" s="17" t="e">
        <f t="shared" ca="1" si="14"/>
        <v>#NAME?</v>
      </c>
      <c r="O245" s="19" t="e">
        <f t="shared" ca="1" si="15"/>
        <v>#NAME?</v>
      </c>
    </row>
    <row r="246" spans="1:15" ht="24" customHeight="1" x14ac:dyDescent="0.2">
      <c r="A246" s="8"/>
      <c r="B246" s="120">
        <f t="shared" si="12"/>
        <v>0</v>
      </c>
      <c r="C246" s="7"/>
      <c r="D246" s="7"/>
      <c r="E246" s="7"/>
      <c r="F246" s="7"/>
      <c r="G246" s="7"/>
      <c r="H246" s="7"/>
      <c r="I246" s="16" t="str">
        <f t="shared" si="13"/>
        <v>0</v>
      </c>
      <c r="K246" s="17" t="e">
        <f t="shared" ca="1" si="14"/>
        <v>#NAME?</v>
      </c>
      <c r="O246" s="19" t="e">
        <f t="shared" ca="1" si="15"/>
        <v>#NAME?</v>
      </c>
    </row>
    <row r="247" spans="1:15" ht="24" customHeight="1" x14ac:dyDescent="0.2">
      <c r="A247" s="8"/>
      <c r="B247" s="120">
        <f t="shared" si="12"/>
        <v>0</v>
      </c>
      <c r="C247" s="7"/>
      <c r="D247" s="7"/>
      <c r="E247" s="7"/>
      <c r="F247" s="7"/>
      <c r="G247" s="7"/>
      <c r="H247" s="7"/>
      <c r="I247" s="16" t="str">
        <f t="shared" si="13"/>
        <v>0</v>
      </c>
      <c r="K247" s="17" t="e">
        <f t="shared" ca="1" si="14"/>
        <v>#NAME?</v>
      </c>
      <c r="O247" s="19" t="e">
        <f t="shared" ca="1" si="15"/>
        <v>#NAME?</v>
      </c>
    </row>
    <row r="248" spans="1:15" ht="24" customHeight="1" x14ac:dyDescent="0.2">
      <c r="A248" s="8"/>
      <c r="B248" s="120">
        <f t="shared" si="12"/>
        <v>0</v>
      </c>
      <c r="C248" s="7"/>
      <c r="D248" s="7"/>
      <c r="E248" s="7"/>
      <c r="F248" s="7"/>
      <c r="G248" s="7"/>
      <c r="H248" s="7"/>
      <c r="I248" s="16" t="str">
        <f t="shared" si="13"/>
        <v>0</v>
      </c>
      <c r="K248" s="17" t="e">
        <f t="shared" ca="1" si="14"/>
        <v>#NAME?</v>
      </c>
      <c r="O248" s="19" t="e">
        <f t="shared" ca="1" si="15"/>
        <v>#NAME?</v>
      </c>
    </row>
    <row r="249" spans="1:15" ht="24" customHeight="1" x14ac:dyDescent="0.2">
      <c r="A249" s="8"/>
      <c r="B249" s="120">
        <f t="shared" si="12"/>
        <v>0</v>
      </c>
      <c r="C249" s="7"/>
      <c r="D249" s="7"/>
      <c r="E249" s="7"/>
      <c r="F249" s="7"/>
      <c r="G249" s="7"/>
      <c r="H249" s="7"/>
      <c r="I249" s="16" t="str">
        <f t="shared" si="13"/>
        <v>0</v>
      </c>
      <c r="K249" s="17" t="e">
        <f t="shared" ca="1" si="14"/>
        <v>#NAME?</v>
      </c>
      <c r="O249" s="19" t="e">
        <f t="shared" ca="1" si="15"/>
        <v>#NAME?</v>
      </c>
    </row>
    <row r="250" spans="1:15" ht="24" customHeight="1" x14ac:dyDescent="0.2">
      <c r="A250" s="8"/>
      <c r="B250" s="120">
        <f t="shared" si="12"/>
        <v>0</v>
      </c>
      <c r="C250" s="7"/>
      <c r="D250" s="7"/>
      <c r="E250" s="7"/>
      <c r="F250" s="7"/>
      <c r="G250" s="7"/>
      <c r="H250" s="7"/>
      <c r="I250" s="16" t="str">
        <f t="shared" si="13"/>
        <v>0</v>
      </c>
      <c r="K250" s="17" t="e">
        <f t="shared" ca="1" si="14"/>
        <v>#NAME?</v>
      </c>
      <c r="O250" s="19" t="e">
        <f t="shared" ca="1" si="15"/>
        <v>#NAME?</v>
      </c>
    </row>
    <row r="251" spans="1:15" ht="24" customHeight="1" x14ac:dyDescent="0.2">
      <c r="A251" s="8"/>
      <c r="B251" s="120">
        <f t="shared" si="12"/>
        <v>0</v>
      </c>
      <c r="C251" s="7"/>
      <c r="D251" s="7"/>
      <c r="E251" s="7"/>
      <c r="F251" s="7"/>
      <c r="G251" s="7"/>
      <c r="H251" s="7"/>
      <c r="I251" s="16" t="str">
        <f t="shared" si="13"/>
        <v>0</v>
      </c>
      <c r="K251" s="17" t="e">
        <f t="shared" ca="1" si="14"/>
        <v>#NAME?</v>
      </c>
      <c r="O251" s="19" t="e">
        <f t="shared" ca="1" si="15"/>
        <v>#NAME?</v>
      </c>
    </row>
    <row r="252" spans="1:15" ht="24" customHeight="1" x14ac:dyDescent="0.2">
      <c r="A252" s="8"/>
      <c r="B252" s="120">
        <f t="shared" si="12"/>
        <v>0</v>
      </c>
      <c r="C252" s="7"/>
      <c r="D252" s="7"/>
      <c r="E252" s="7"/>
      <c r="F252" s="7"/>
      <c r="G252" s="7"/>
      <c r="H252" s="7"/>
      <c r="I252" s="16" t="str">
        <f t="shared" si="13"/>
        <v>0</v>
      </c>
      <c r="K252" s="17" t="e">
        <f t="shared" ca="1" si="14"/>
        <v>#NAME?</v>
      </c>
      <c r="O252" s="19" t="e">
        <f t="shared" ca="1" si="15"/>
        <v>#NAME?</v>
      </c>
    </row>
    <row r="253" spans="1:15" ht="24" customHeight="1" x14ac:dyDescent="0.2">
      <c r="A253" s="8"/>
      <c r="B253" s="120">
        <f t="shared" si="12"/>
        <v>0</v>
      </c>
      <c r="C253" s="7"/>
      <c r="D253" s="7"/>
      <c r="E253" s="7"/>
      <c r="F253" s="7"/>
      <c r="G253" s="7"/>
      <c r="H253" s="7"/>
      <c r="I253" s="16" t="str">
        <f t="shared" si="13"/>
        <v>0</v>
      </c>
      <c r="K253" s="17" t="e">
        <f t="shared" ca="1" si="14"/>
        <v>#NAME?</v>
      </c>
      <c r="O253" s="19" t="e">
        <f t="shared" ca="1" si="15"/>
        <v>#NAME?</v>
      </c>
    </row>
    <row r="254" spans="1:15" ht="24" customHeight="1" x14ac:dyDescent="0.2">
      <c r="A254" s="8"/>
      <c r="B254" s="120">
        <f t="shared" si="12"/>
        <v>0</v>
      </c>
      <c r="C254" s="7"/>
      <c r="D254" s="7"/>
      <c r="E254" s="7"/>
      <c r="F254" s="7"/>
      <c r="G254" s="7"/>
      <c r="H254" s="7"/>
      <c r="I254" s="16" t="str">
        <f t="shared" si="13"/>
        <v>0</v>
      </c>
      <c r="K254" s="17" t="e">
        <f t="shared" ca="1" si="14"/>
        <v>#NAME?</v>
      </c>
      <c r="O254" s="19" t="e">
        <f t="shared" ca="1" si="15"/>
        <v>#NAME?</v>
      </c>
    </row>
    <row r="255" spans="1:15" ht="24" customHeight="1" x14ac:dyDescent="0.2">
      <c r="A255" s="8"/>
      <c r="B255" s="120">
        <f t="shared" si="12"/>
        <v>0</v>
      </c>
      <c r="C255" s="7"/>
      <c r="D255" s="7"/>
      <c r="E255" s="7"/>
      <c r="F255" s="7"/>
      <c r="G255" s="7"/>
      <c r="H255" s="7"/>
      <c r="I255" s="16" t="str">
        <f t="shared" si="13"/>
        <v>0</v>
      </c>
      <c r="K255" s="17" t="e">
        <f t="shared" ca="1" si="14"/>
        <v>#NAME?</v>
      </c>
      <c r="O255" s="19" t="e">
        <f t="shared" ca="1" si="15"/>
        <v>#NAME?</v>
      </c>
    </row>
    <row r="256" spans="1:15" ht="24" customHeight="1" x14ac:dyDescent="0.2">
      <c r="A256" s="8"/>
      <c r="B256" s="120">
        <f t="shared" si="12"/>
        <v>0</v>
      </c>
      <c r="C256" s="7"/>
      <c r="D256" s="7"/>
      <c r="E256" s="7"/>
      <c r="F256" s="7"/>
      <c r="G256" s="7"/>
      <c r="H256" s="7"/>
      <c r="I256" s="16" t="str">
        <f t="shared" si="13"/>
        <v>0</v>
      </c>
      <c r="K256" s="17" t="e">
        <f t="shared" ca="1" si="14"/>
        <v>#NAME?</v>
      </c>
      <c r="O256" s="19" t="e">
        <f t="shared" ca="1" si="15"/>
        <v>#NAME?</v>
      </c>
    </row>
    <row r="257" spans="1:15" ht="24" customHeight="1" x14ac:dyDescent="0.2">
      <c r="A257" s="8"/>
      <c r="B257" s="120">
        <f t="shared" si="12"/>
        <v>0</v>
      </c>
      <c r="C257" s="7"/>
      <c r="D257" s="7"/>
      <c r="E257" s="7"/>
      <c r="F257" s="7"/>
      <c r="G257" s="7"/>
      <c r="H257" s="7"/>
      <c r="I257" s="16" t="str">
        <f t="shared" si="13"/>
        <v>0</v>
      </c>
      <c r="K257" s="17" t="e">
        <f t="shared" ca="1" si="14"/>
        <v>#NAME?</v>
      </c>
      <c r="O257" s="19" t="e">
        <f t="shared" ca="1" si="15"/>
        <v>#NAME?</v>
      </c>
    </row>
    <row r="258" spans="1:15" ht="24" customHeight="1" x14ac:dyDescent="0.2">
      <c r="A258" s="8"/>
      <c r="B258" s="120">
        <f t="shared" si="12"/>
        <v>0</v>
      </c>
      <c r="C258" s="7"/>
      <c r="D258" s="7"/>
      <c r="E258" s="7"/>
      <c r="F258" s="7"/>
      <c r="G258" s="7"/>
      <c r="H258" s="7"/>
      <c r="I258" s="16" t="str">
        <f t="shared" si="13"/>
        <v>0</v>
      </c>
      <c r="K258" s="17" t="e">
        <f t="shared" ca="1" si="14"/>
        <v>#NAME?</v>
      </c>
      <c r="O258" s="19" t="e">
        <f t="shared" ca="1" si="15"/>
        <v>#NAME?</v>
      </c>
    </row>
    <row r="259" spans="1:15" ht="24" customHeight="1" x14ac:dyDescent="0.2">
      <c r="A259" s="8"/>
      <c r="B259" s="120">
        <f t="shared" si="12"/>
        <v>0</v>
      </c>
      <c r="C259" s="7"/>
      <c r="D259" s="7"/>
      <c r="E259" s="7"/>
      <c r="F259" s="7"/>
      <c r="G259" s="7"/>
      <c r="H259" s="7"/>
      <c r="I259" s="16" t="str">
        <f t="shared" si="13"/>
        <v>0</v>
      </c>
      <c r="K259" s="17" t="e">
        <f t="shared" ca="1" si="14"/>
        <v>#NAME?</v>
      </c>
      <c r="O259" s="19" t="e">
        <f t="shared" ca="1" si="15"/>
        <v>#NAME?</v>
      </c>
    </row>
    <row r="260" spans="1:15" ht="24" customHeight="1" x14ac:dyDescent="0.2">
      <c r="A260" s="8"/>
      <c r="B260" s="120">
        <f t="shared" ref="B260:B303" si="16">IF(C260&gt;0,1,0)</f>
        <v>0</v>
      </c>
      <c r="C260" s="7"/>
      <c r="D260" s="7"/>
      <c r="E260" s="7"/>
      <c r="F260" s="7"/>
      <c r="G260" s="7"/>
      <c r="H260" s="7"/>
      <c r="I260" s="16" t="str">
        <f t="shared" ref="I260:I303" si="17">IF(C260&lt;=3,"0",IF(C260&lt;=10,"5",IF(C260&lt;=15,"4",IF(C260&lt;=20,"3",IF(C260&lt;=30,"2",IF(C260&lt;=100,"1","0"))))))</f>
        <v>0</v>
      </c>
      <c r="K260" s="17" t="e">
        <f t="shared" ref="K260:K303" ca="1" si="18">J260/$K$2</f>
        <v>#NAME?</v>
      </c>
      <c r="O260" s="19" t="e">
        <f t="shared" ref="O260:O303" ca="1" si="19">(B260+I260)*K260</f>
        <v>#NAME?</v>
      </c>
    </row>
    <row r="261" spans="1:15" ht="24" customHeight="1" x14ac:dyDescent="0.2">
      <c r="A261" s="8"/>
      <c r="B261" s="120">
        <f t="shared" si="16"/>
        <v>0</v>
      </c>
      <c r="C261" s="7"/>
      <c r="D261" s="7"/>
      <c r="E261" s="7"/>
      <c r="F261" s="7"/>
      <c r="G261" s="7"/>
      <c r="H261" s="7"/>
      <c r="I261" s="16" t="str">
        <f t="shared" si="17"/>
        <v>0</v>
      </c>
      <c r="K261" s="17" t="e">
        <f t="shared" ca="1" si="18"/>
        <v>#NAME?</v>
      </c>
      <c r="O261" s="19" t="e">
        <f t="shared" ca="1" si="19"/>
        <v>#NAME?</v>
      </c>
    </row>
    <row r="262" spans="1:15" ht="24" customHeight="1" x14ac:dyDescent="0.2">
      <c r="A262" s="8"/>
      <c r="B262" s="120">
        <f t="shared" si="16"/>
        <v>0</v>
      </c>
      <c r="C262" s="7"/>
      <c r="D262" s="7"/>
      <c r="E262" s="7"/>
      <c r="F262" s="7"/>
      <c r="G262" s="7"/>
      <c r="H262" s="7"/>
      <c r="I262" s="16" t="str">
        <f t="shared" si="17"/>
        <v>0</v>
      </c>
      <c r="K262" s="17" t="e">
        <f t="shared" ca="1" si="18"/>
        <v>#NAME?</v>
      </c>
      <c r="O262" s="19" t="e">
        <f t="shared" ca="1" si="19"/>
        <v>#NAME?</v>
      </c>
    </row>
    <row r="263" spans="1:15" ht="24" customHeight="1" x14ac:dyDescent="0.2">
      <c r="A263" s="8"/>
      <c r="B263" s="120">
        <f t="shared" si="16"/>
        <v>0</v>
      </c>
      <c r="C263" s="7"/>
      <c r="D263" s="7"/>
      <c r="E263" s="7"/>
      <c r="F263" s="7"/>
      <c r="G263" s="7"/>
      <c r="H263" s="7"/>
      <c r="I263" s="16" t="str">
        <f t="shared" si="17"/>
        <v>0</v>
      </c>
      <c r="K263" s="17" t="e">
        <f t="shared" ca="1" si="18"/>
        <v>#NAME?</v>
      </c>
      <c r="O263" s="19" t="e">
        <f t="shared" ca="1" si="19"/>
        <v>#NAME?</v>
      </c>
    </row>
    <row r="264" spans="1:15" ht="24" customHeight="1" x14ac:dyDescent="0.2">
      <c r="A264" s="8"/>
      <c r="B264" s="120">
        <f t="shared" si="16"/>
        <v>0</v>
      </c>
      <c r="C264" s="7"/>
      <c r="D264" s="7"/>
      <c r="E264" s="7"/>
      <c r="F264" s="7"/>
      <c r="G264" s="7"/>
      <c r="H264" s="7"/>
      <c r="I264" s="16" t="str">
        <f t="shared" si="17"/>
        <v>0</v>
      </c>
      <c r="K264" s="17" t="e">
        <f t="shared" ca="1" si="18"/>
        <v>#NAME?</v>
      </c>
      <c r="O264" s="19" t="e">
        <f t="shared" ca="1" si="19"/>
        <v>#NAME?</v>
      </c>
    </row>
    <row r="265" spans="1:15" ht="24" customHeight="1" x14ac:dyDescent="0.2">
      <c r="A265" s="8"/>
      <c r="B265" s="120">
        <f t="shared" si="16"/>
        <v>0</v>
      </c>
      <c r="C265" s="7"/>
      <c r="D265" s="7"/>
      <c r="E265" s="7"/>
      <c r="F265" s="7"/>
      <c r="G265" s="7"/>
      <c r="H265" s="7"/>
      <c r="I265" s="16" t="str">
        <f t="shared" si="17"/>
        <v>0</v>
      </c>
      <c r="K265" s="17" t="e">
        <f t="shared" ca="1" si="18"/>
        <v>#NAME?</v>
      </c>
      <c r="O265" s="19" t="e">
        <f t="shared" ca="1" si="19"/>
        <v>#NAME?</v>
      </c>
    </row>
    <row r="266" spans="1:15" ht="24" customHeight="1" x14ac:dyDescent="0.2">
      <c r="A266" s="8"/>
      <c r="B266" s="120">
        <f t="shared" si="16"/>
        <v>0</v>
      </c>
      <c r="C266" s="7"/>
      <c r="D266" s="7"/>
      <c r="E266" s="7"/>
      <c r="F266" s="7"/>
      <c r="G266" s="7"/>
      <c r="H266" s="7"/>
      <c r="I266" s="16" t="str">
        <f t="shared" si="17"/>
        <v>0</v>
      </c>
      <c r="K266" s="17" t="e">
        <f t="shared" ca="1" si="18"/>
        <v>#NAME?</v>
      </c>
      <c r="O266" s="19" t="e">
        <f t="shared" ca="1" si="19"/>
        <v>#NAME?</v>
      </c>
    </row>
    <row r="267" spans="1:15" ht="24" customHeight="1" x14ac:dyDescent="0.2">
      <c r="A267" s="8"/>
      <c r="B267" s="120">
        <f t="shared" si="16"/>
        <v>0</v>
      </c>
      <c r="C267" s="7"/>
      <c r="D267" s="7"/>
      <c r="E267" s="7"/>
      <c r="F267" s="7"/>
      <c r="G267" s="7"/>
      <c r="H267" s="7"/>
      <c r="I267" s="16" t="str">
        <f t="shared" si="17"/>
        <v>0</v>
      </c>
      <c r="K267" s="17" t="e">
        <f t="shared" ca="1" si="18"/>
        <v>#NAME?</v>
      </c>
      <c r="O267" s="19" t="e">
        <f t="shared" ca="1" si="19"/>
        <v>#NAME?</v>
      </c>
    </row>
    <row r="268" spans="1:15" ht="24" customHeight="1" x14ac:dyDescent="0.2">
      <c r="A268" s="8"/>
      <c r="B268" s="120">
        <f t="shared" si="16"/>
        <v>0</v>
      </c>
      <c r="C268" s="7"/>
      <c r="D268" s="7"/>
      <c r="E268" s="7"/>
      <c r="F268" s="7"/>
      <c r="G268" s="7"/>
      <c r="H268" s="7"/>
      <c r="I268" s="16" t="str">
        <f t="shared" si="17"/>
        <v>0</v>
      </c>
      <c r="K268" s="17" t="e">
        <f t="shared" ca="1" si="18"/>
        <v>#NAME?</v>
      </c>
      <c r="O268" s="19" t="e">
        <f t="shared" ca="1" si="19"/>
        <v>#NAME?</v>
      </c>
    </row>
    <row r="269" spans="1:15" ht="24" customHeight="1" x14ac:dyDescent="0.2">
      <c r="A269" s="8"/>
      <c r="B269" s="120">
        <f t="shared" si="16"/>
        <v>0</v>
      </c>
      <c r="C269" s="7"/>
      <c r="D269" s="7"/>
      <c r="E269" s="7"/>
      <c r="F269" s="7"/>
      <c r="G269" s="7"/>
      <c r="H269" s="7"/>
      <c r="I269" s="16" t="str">
        <f t="shared" si="17"/>
        <v>0</v>
      </c>
      <c r="K269" s="17" t="e">
        <f t="shared" ca="1" si="18"/>
        <v>#NAME?</v>
      </c>
      <c r="O269" s="19" t="e">
        <f t="shared" ca="1" si="19"/>
        <v>#NAME?</v>
      </c>
    </row>
    <row r="270" spans="1:15" ht="24" customHeight="1" x14ac:dyDescent="0.2">
      <c r="A270" s="8"/>
      <c r="B270" s="120">
        <f t="shared" si="16"/>
        <v>0</v>
      </c>
      <c r="C270" s="7"/>
      <c r="D270" s="7"/>
      <c r="E270" s="7"/>
      <c r="F270" s="7"/>
      <c r="G270" s="7"/>
      <c r="H270" s="7"/>
      <c r="I270" s="16" t="str">
        <f t="shared" si="17"/>
        <v>0</v>
      </c>
      <c r="K270" s="17" t="e">
        <f t="shared" ca="1" si="18"/>
        <v>#NAME?</v>
      </c>
      <c r="O270" s="19" t="e">
        <f t="shared" ca="1" si="19"/>
        <v>#NAME?</v>
      </c>
    </row>
    <row r="271" spans="1:15" ht="24" customHeight="1" x14ac:dyDescent="0.2">
      <c r="A271" s="8"/>
      <c r="B271" s="120">
        <f t="shared" si="16"/>
        <v>0</v>
      </c>
      <c r="C271" s="7"/>
      <c r="D271" s="7"/>
      <c r="E271" s="7"/>
      <c r="F271" s="7"/>
      <c r="G271" s="7"/>
      <c r="H271" s="7"/>
      <c r="I271" s="16" t="str">
        <f t="shared" si="17"/>
        <v>0</v>
      </c>
      <c r="K271" s="17" t="e">
        <f t="shared" ca="1" si="18"/>
        <v>#NAME?</v>
      </c>
      <c r="O271" s="19" t="e">
        <f t="shared" ca="1" si="19"/>
        <v>#NAME?</v>
      </c>
    </row>
    <row r="272" spans="1:15" ht="24" customHeight="1" x14ac:dyDescent="0.2">
      <c r="A272" s="8"/>
      <c r="B272" s="120">
        <f t="shared" si="16"/>
        <v>0</v>
      </c>
      <c r="C272" s="7"/>
      <c r="D272" s="7"/>
      <c r="E272" s="7"/>
      <c r="F272" s="7"/>
      <c r="G272" s="7"/>
      <c r="H272" s="7"/>
      <c r="I272" s="16" t="str">
        <f t="shared" si="17"/>
        <v>0</v>
      </c>
      <c r="K272" s="17" t="e">
        <f t="shared" ca="1" si="18"/>
        <v>#NAME?</v>
      </c>
      <c r="O272" s="19" t="e">
        <f t="shared" ca="1" si="19"/>
        <v>#NAME?</v>
      </c>
    </row>
    <row r="273" spans="1:15" ht="24" customHeight="1" x14ac:dyDescent="0.2">
      <c r="A273" s="8"/>
      <c r="B273" s="120">
        <f t="shared" si="16"/>
        <v>0</v>
      </c>
      <c r="C273" s="7"/>
      <c r="D273" s="7"/>
      <c r="E273" s="7"/>
      <c r="F273" s="7"/>
      <c r="G273" s="7"/>
      <c r="H273" s="7"/>
      <c r="I273" s="16" t="str">
        <f t="shared" si="17"/>
        <v>0</v>
      </c>
      <c r="K273" s="17" t="e">
        <f t="shared" ca="1" si="18"/>
        <v>#NAME?</v>
      </c>
      <c r="O273" s="19" t="e">
        <f t="shared" ca="1" si="19"/>
        <v>#NAME?</v>
      </c>
    </row>
    <row r="274" spans="1:15" ht="24" customHeight="1" x14ac:dyDescent="0.2">
      <c r="A274" s="8"/>
      <c r="B274" s="120">
        <f t="shared" si="16"/>
        <v>0</v>
      </c>
      <c r="C274" s="7"/>
      <c r="D274" s="7"/>
      <c r="E274" s="7"/>
      <c r="F274" s="7"/>
      <c r="G274" s="7"/>
      <c r="H274" s="7"/>
      <c r="I274" s="16" t="str">
        <f t="shared" si="17"/>
        <v>0</v>
      </c>
      <c r="K274" s="17" t="e">
        <f t="shared" ca="1" si="18"/>
        <v>#NAME?</v>
      </c>
      <c r="O274" s="19" t="e">
        <f t="shared" ca="1" si="19"/>
        <v>#NAME?</v>
      </c>
    </row>
    <row r="275" spans="1:15" ht="24" customHeight="1" x14ac:dyDescent="0.2">
      <c r="A275" s="8"/>
      <c r="B275" s="120">
        <f t="shared" si="16"/>
        <v>0</v>
      </c>
      <c r="C275" s="7"/>
      <c r="D275" s="7"/>
      <c r="E275" s="7"/>
      <c r="F275" s="7"/>
      <c r="G275" s="7"/>
      <c r="H275" s="7"/>
      <c r="I275" s="16" t="str">
        <f t="shared" si="17"/>
        <v>0</v>
      </c>
      <c r="K275" s="17" t="e">
        <f t="shared" ca="1" si="18"/>
        <v>#NAME?</v>
      </c>
      <c r="O275" s="19" t="e">
        <f t="shared" ca="1" si="19"/>
        <v>#NAME?</v>
      </c>
    </row>
    <row r="276" spans="1:15" ht="24" customHeight="1" x14ac:dyDescent="0.2">
      <c r="A276" s="8"/>
      <c r="B276" s="120">
        <f t="shared" si="16"/>
        <v>0</v>
      </c>
      <c r="C276" s="7"/>
      <c r="D276" s="7"/>
      <c r="E276" s="7"/>
      <c r="F276" s="7"/>
      <c r="G276" s="7"/>
      <c r="H276" s="7"/>
      <c r="I276" s="16" t="str">
        <f t="shared" si="17"/>
        <v>0</v>
      </c>
      <c r="K276" s="17" t="e">
        <f t="shared" ca="1" si="18"/>
        <v>#NAME?</v>
      </c>
      <c r="O276" s="19" t="e">
        <f t="shared" ca="1" si="19"/>
        <v>#NAME?</v>
      </c>
    </row>
    <row r="277" spans="1:15" ht="24" customHeight="1" x14ac:dyDescent="0.2">
      <c r="A277" s="8"/>
      <c r="B277" s="120">
        <f t="shared" si="16"/>
        <v>0</v>
      </c>
      <c r="C277" s="7"/>
      <c r="D277" s="7"/>
      <c r="E277" s="7"/>
      <c r="F277" s="7"/>
      <c r="G277" s="7"/>
      <c r="H277" s="7"/>
      <c r="I277" s="16" t="str">
        <f t="shared" si="17"/>
        <v>0</v>
      </c>
      <c r="K277" s="17" t="e">
        <f t="shared" ca="1" si="18"/>
        <v>#NAME?</v>
      </c>
      <c r="O277" s="19" t="e">
        <f t="shared" ca="1" si="19"/>
        <v>#NAME?</v>
      </c>
    </row>
    <row r="278" spans="1:15" ht="24" customHeight="1" x14ac:dyDescent="0.2">
      <c r="A278" s="8"/>
      <c r="B278" s="120">
        <f t="shared" si="16"/>
        <v>0</v>
      </c>
      <c r="C278" s="7"/>
      <c r="D278" s="7"/>
      <c r="E278" s="7"/>
      <c r="F278" s="7"/>
      <c r="G278" s="7"/>
      <c r="H278" s="7"/>
      <c r="I278" s="16" t="str">
        <f t="shared" si="17"/>
        <v>0</v>
      </c>
      <c r="K278" s="17" t="e">
        <f t="shared" ca="1" si="18"/>
        <v>#NAME?</v>
      </c>
      <c r="O278" s="19" t="e">
        <f t="shared" ca="1" si="19"/>
        <v>#NAME?</v>
      </c>
    </row>
    <row r="279" spans="1:15" ht="24" customHeight="1" x14ac:dyDescent="0.2">
      <c r="A279" s="8"/>
      <c r="B279" s="120">
        <f t="shared" si="16"/>
        <v>0</v>
      </c>
      <c r="C279" s="7"/>
      <c r="D279" s="7"/>
      <c r="E279" s="7"/>
      <c r="F279" s="7"/>
      <c r="G279" s="7"/>
      <c r="H279" s="7"/>
      <c r="I279" s="16" t="str">
        <f t="shared" si="17"/>
        <v>0</v>
      </c>
      <c r="K279" s="17" t="e">
        <f t="shared" ca="1" si="18"/>
        <v>#NAME?</v>
      </c>
      <c r="O279" s="19" t="e">
        <f t="shared" ca="1" si="19"/>
        <v>#NAME?</v>
      </c>
    </row>
    <row r="280" spans="1:15" ht="24" customHeight="1" x14ac:dyDescent="0.2">
      <c r="A280" s="8"/>
      <c r="B280" s="120">
        <f t="shared" si="16"/>
        <v>0</v>
      </c>
      <c r="C280" s="7"/>
      <c r="D280" s="7"/>
      <c r="E280" s="7"/>
      <c r="F280" s="7"/>
      <c r="G280" s="7"/>
      <c r="H280" s="7"/>
      <c r="I280" s="16" t="str">
        <f t="shared" si="17"/>
        <v>0</v>
      </c>
      <c r="K280" s="17" t="e">
        <f t="shared" ca="1" si="18"/>
        <v>#NAME?</v>
      </c>
      <c r="O280" s="19" t="e">
        <f t="shared" ca="1" si="19"/>
        <v>#NAME?</v>
      </c>
    </row>
    <row r="281" spans="1:15" ht="24" customHeight="1" x14ac:dyDescent="0.2">
      <c r="A281" s="8"/>
      <c r="B281" s="120">
        <f t="shared" si="16"/>
        <v>0</v>
      </c>
      <c r="C281" s="7"/>
      <c r="D281" s="7"/>
      <c r="E281" s="7"/>
      <c r="F281" s="7"/>
      <c r="G281" s="7"/>
      <c r="H281" s="7"/>
      <c r="I281" s="16" t="str">
        <f t="shared" si="17"/>
        <v>0</v>
      </c>
      <c r="K281" s="17" t="e">
        <f t="shared" ca="1" si="18"/>
        <v>#NAME?</v>
      </c>
      <c r="O281" s="19" t="e">
        <f t="shared" ca="1" si="19"/>
        <v>#NAME?</v>
      </c>
    </row>
    <row r="282" spans="1:15" ht="24" customHeight="1" x14ac:dyDescent="0.2">
      <c r="A282" s="8"/>
      <c r="B282" s="120">
        <f t="shared" si="16"/>
        <v>0</v>
      </c>
      <c r="C282" s="7"/>
      <c r="D282" s="7"/>
      <c r="E282" s="7"/>
      <c r="F282" s="7"/>
      <c r="G282" s="7"/>
      <c r="H282" s="7"/>
      <c r="I282" s="16" t="str">
        <f t="shared" si="17"/>
        <v>0</v>
      </c>
      <c r="K282" s="17" t="e">
        <f t="shared" ca="1" si="18"/>
        <v>#NAME?</v>
      </c>
      <c r="O282" s="19" t="e">
        <f t="shared" ca="1" si="19"/>
        <v>#NAME?</v>
      </c>
    </row>
    <row r="283" spans="1:15" ht="24" customHeight="1" x14ac:dyDescent="0.2">
      <c r="A283" s="8"/>
      <c r="B283" s="120">
        <f t="shared" si="16"/>
        <v>0</v>
      </c>
      <c r="C283" s="7"/>
      <c r="D283" s="7"/>
      <c r="E283" s="7"/>
      <c r="F283" s="7"/>
      <c r="G283" s="7"/>
      <c r="H283" s="7"/>
      <c r="I283" s="16" t="str">
        <f t="shared" si="17"/>
        <v>0</v>
      </c>
      <c r="K283" s="17" t="e">
        <f t="shared" ca="1" si="18"/>
        <v>#NAME?</v>
      </c>
      <c r="O283" s="19" t="e">
        <f t="shared" ca="1" si="19"/>
        <v>#NAME?</v>
      </c>
    </row>
    <row r="284" spans="1:15" ht="24" customHeight="1" x14ac:dyDescent="0.2">
      <c r="A284" s="8"/>
      <c r="B284" s="120">
        <f t="shared" si="16"/>
        <v>0</v>
      </c>
      <c r="C284" s="7"/>
      <c r="D284" s="7"/>
      <c r="E284" s="7"/>
      <c r="F284" s="7"/>
      <c r="G284" s="7"/>
      <c r="H284" s="7"/>
      <c r="I284" s="16" t="str">
        <f t="shared" si="17"/>
        <v>0</v>
      </c>
      <c r="K284" s="17" t="e">
        <f t="shared" ca="1" si="18"/>
        <v>#NAME?</v>
      </c>
      <c r="O284" s="19" t="e">
        <f t="shared" ca="1" si="19"/>
        <v>#NAME?</v>
      </c>
    </row>
    <row r="285" spans="1:15" ht="24" customHeight="1" x14ac:dyDescent="0.2">
      <c r="A285" s="8"/>
      <c r="B285" s="120">
        <f t="shared" si="16"/>
        <v>0</v>
      </c>
      <c r="C285" s="7"/>
      <c r="D285" s="7"/>
      <c r="E285" s="7"/>
      <c r="F285" s="7"/>
      <c r="G285" s="7"/>
      <c r="H285" s="7"/>
      <c r="I285" s="16" t="str">
        <f t="shared" si="17"/>
        <v>0</v>
      </c>
      <c r="K285" s="17" t="e">
        <f t="shared" ca="1" si="18"/>
        <v>#NAME?</v>
      </c>
      <c r="O285" s="19" t="e">
        <f t="shared" ca="1" si="19"/>
        <v>#NAME?</v>
      </c>
    </row>
    <row r="286" spans="1:15" ht="24" customHeight="1" x14ac:dyDescent="0.2">
      <c r="A286" s="8"/>
      <c r="B286" s="120">
        <f t="shared" si="16"/>
        <v>0</v>
      </c>
      <c r="C286" s="7"/>
      <c r="D286" s="7"/>
      <c r="E286" s="7"/>
      <c r="F286" s="7"/>
      <c r="G286" s="7"/>
      <c r="H286" s="7"/>
      <c r="I286" s="16" t="str">
        <f t="shared" si="17"/>
        <v>0</v>
      </c>
      <c r="K286" s="17" t="e">
        <f t="shared" ca="1" si="18"/>
        <v>#NAME?</v>
      </c>
      <c r="O286" s="19" t="e">
        <f t="shared" ca="1" si="19"/>
        <v>#NAME?</v>
      </c>
    </row>
    <row r="287" spans="1:15" ht="24" customHeight="1" x14ac:dyDescent="0.2">
      <c r="A287" s="8"/>
      <c r="B287" s="120">
        <f t="shared" si="16"/>
        <v>0</v>
      </c>
      <c r="C287" s="7"/>
      <c r="D287" s="7"/>
      <c r="E287" s="7"/>
      <c r="F287" s="7"/>
      <c r="G287" s="7"/>
      <c r="H287" s="7"/>
      <c r="I287" s="16" t="str">
        <f t="shared" si="17"/>
        <v>0</v>
      </c>
      <c r="K287" s="17" t="e">
        <f t="shared" ca="1" si="18"/>
        <v>#NAME?</v>
      </c>
      <c r="O287" s="19" t="e">
        <f t="shared" ca="1" si="19"/>
        <v>#NAME?</v>
      </c>
    </row>
    <row r="288" spans="1:15" ht="24" customHeight="1" x14ac:dyDescent="0.2">
      <c r="A288" s="8"/>
      <c r="B288" s="120">
        <f t="shared" si="16"/>
        <v>0</v>
      </c>
      <c r="C288" s="7"/>
      <c r="D288" s="7"/>
      <c r="E288" s="7"/>
      <c r="F288" s="7"/>
      <c r="G288" s="7"/>
      <c r="H288" s="7"/>
      <c r="I288" s="16" t="str">
        <f t="shared" si="17"/>
        <v>0</v>
      </c>
      <c r="K288" s="17" t="e">
        <f t="shared" ca="1" si="18"/>
        <v>#NAME?</v>
      </c>
      <c r="O288" s="19" t="e">
        <f t="shared" ca="1" si="19"/>
        <v>#NAME?</v>
      </c>
    </row>
    <row r="289" spans="1:15" ht="24" customHeight="1" x14ac:dyDescent="0.2">
      <c r="A289" s="8"/>
      <c r="B289" s="120">
        <f t="shared" si="16"/>
        <v>0</v>
      </c>
      <c r="C289" s="7"/>
      <c r="D289" s="7"/>
      <c r="E289" s="7"/>
      <c r="F289" s="7"/>
      <c r="G289" s="7"/>
      <c r="H289" s="7"/>
      <c r="I289" s="16" t="str">
        <f t="shared" si="17"/>
        <v>0</v>
      </c>
      <c r="K289" s="17" t="e">
        <f t="shared" ca="1" si="18"/>
        <v>#NAME?</v>
      </c>
      <c r="O289" s="19" t="e">
        <f t="shared" ca="1" si="19"/>
        <v>#NAME?</v>
      </c>
    </row>
    <row r="290" spans="1:15" ht="24" customHeight="1" x14ac:dyDescent="0.2">
      <c r="A290" s="8"/>
      <c r="B290" s="120">
        <f t="shared" si="16"/>
        <v>0</v>
      </c>
      <c r="C290" s="7"/>
      <c r="D290" s="7"/>
      <c r="E290" s="7"/>
      <c r="F290" s="7"/>
      <c r="G290" s="7"/>
      <c r="H290" s="7"/>
      <c r="I290" s="16" t="str">
        <f t="shared" si="17"/>
        <v>0</v>
      </c>
      <c r="K290" s="17" t="e">
        <f t="shared" ca="1" si="18"/>
        <v>#NAME?</v>
      </c>
      <c r="O290" s="19" t="e">
        <f t="shared" ca="1" si="19"/>
        <v>#NAME?</v>
      </c>
    </row>
    <row r="291" spans="1:15" ht="24" customHeight="1" x14ac:dyDescent="0.2">
      <c r="A291" s="8"/>
      <c r="B291" s="120">
        <f t="shared" si="16"/>
        <v>0</v>
      </c>
      <c r="C291" s="7"/>
      <c r="D291" s="7"/>
      <c r="E291" s="7"/>
      <c r="F291" s="7"/>
      <c r="G291" s="7"/>
      <c r="H291" s="7"/>
      <c r="I291" s="16" t="str">
        <f t="shared" si="17"/>
        <v>0</v>
      </c>
      <c r="K291" s="17" t="e">
        <f t="shared" ca="1" si="18"/>
        <v>#NAME?</v>
      </c>
      <c r="O291" s="19" t="e">
        <f t="shared" ca="1" si="19"/>
        <v>#NAME?</v>
      </c>
    </row>
    <row r="292" spans="1:15" ht="24" customHeight="1" x14ac:dyDescent="0.2">
      <c r="A292" s="8"/>
      <c r="B292" s="120">
        <f t="shared" si="16"/>
        <v>0</v>
      </c>
      <c r="C292" s="7"/>
      <c r="D292" s="7"/>
      <c r="E292" s="7"/>
      <c r="F292" s="7"/>
      <c r="G292" s="7"/>
      <c r="H292" s="7"/>
      <c r="I292" s="16" t="str">
        <f t="shared" si="17"/>
        <v>0</v>
      </c>
      <c r="K292" s="17" t="e">
        <f t="shared" ca="1" si="18"/>
        <v>#NAME?</v>
      </c>
      <c r="O292" s="19" t="e">
        <f t="shared" ca="1" si="19"/>
        <v>#NAME?</v>
      </c>
    </row>
    <row r="293" spans="1:15" ht="24" customHeight="1" x14ac:dyDescent="0.2">
      <c r="A293" s="8"/>
      <c r="B293" s="120">
        <f t="shared" si="16"/>
        <v>0</v>
      </c>
      <c r="C293" s="7"/>
      <c r="D293" s="7"/>
      <c r="E293" s="7"/>
      <c r="F293" s="7"/>
      <c r="G293" s="7"/>
      <c r="H293" s="7"/>
      <c r="I293" s="16" t="str">
        <f t="shared" si="17"/>
        <v>0</v>
      </c>
      <c r="K293" s="17" t="e">
        <f t="shared" ca="1" si="18"/>
        <v>#NAME?</v>
      </c>
      <c r="O293" s="19" t="e">
        <f t="shared" ca="1" si="19"/>
        <v>#NAME?</v>
      </c>
    </row>
    <row r="294" spans="1:15" ht="24" customHeight="1" x14ac:dyDescent="0.2">
      <c r="A294" s="8"/>
      <c r="B294" s="120">
        <f t="shared" si="16"/>
        <v>0</v>
      </c>
      <c r="C294" s="7"/>
      <c r="D294" s="7"/>
      <c r="E294" s="7"/>
      <c r="F294" s="7"/>
      <c r="G294" s="7"/>
      <c r="H294" s="7"/>
      <c r="I294" s="16" t="str">
        <f t="shared" si="17"/>
        <v>0</v>
      </c>
      <c r="K294" s="17" t="e">
        <f t="shared" ca="1" si="18"/>
        <v>#NAME?</v>
      </c>
      <c r="O294" s="19" t="e">
        <f t="shared" ca="1" si="19"/>
        <v>#NAME?</v>
      </c>
    </row>
    <row r="295" spans="1:15" ht="24" customHeight="1" x14ac:dyDescent="0.2">
      <c r="A295" s="8"/>
      <c r="B295" s="120">
        <f t="shared" si="16"/>
        <v>0</v>
      </c>
      <c r="C295" s="7"/>
      <c r="D295" s="7"/>
      <c r="E295" s="7"/>
      <c r="F295" s="7"/>
      <c r="G295" s="7"/>
      <c r="H295" s="7"/>
      <c r="I295" s="16" t="str">
        <f t="shared" si="17"/>
        <v>0</v>
      </c>
      <c r="K295" s="17" t="e">
        <f t="shared" ca="1" si="18"/>
        <v>#NAME?</v>
      </c>
      <c r="O295" s="19" t="e">
        <f t="shared" ca="1" si="19"/>
        <v>#NAME?</v>
      </c>
    </row>
    <row r="296" spans="1:15" ht="24" customHeight="1" x14ac:dyDescent="0.2">
      <c r="A296" s="8"/>
      <c r="B296" s="120">
        <f t="shared" si="16"/>
        <v>0</v>
      </c>
      <c r="C296" s="7"/>
      <c r="D296" s="7"/>
      <c r="E296" s="7"/>
      <c r="F296" s="7"/>
      <c r="G296" s="7"/>
      <c r="H296" s="7"/>
      <c r="I296" s="16" t="str">
        <f t="shared" si="17"/>
        <v>0</v>
      </c>
      <c r="K296" s="17" t="e">
        <f t="shared" ca="1" si="18"/>
        <v>#NAME?</v>
      </c>
      <c r="O296" s="19" t="e">
        <f t="shared" ca="1" si="19"/>
        <v>#NAME?</v>
      </c>
    </row>
    <row r="297" spans="1:15" ht="24" customHeight="1" x14ac:dyDescent="0.2">
      <c r="A297" s="8"/>
      <c r="B297" s="120">
        <f t="shared" si="16"/>
        <v>0</v>
      </c>
      <c r="C297" s="7"/>
      <c r="D297" s="7"/>
      <c r="E297" s="7"/>
      <c r="F297" s="7"/>
      <c r="G297" s="7"/>
      <c r="H297" s="7"/>
      <c r="I297" s="16" t="str">
        <f t="shared" si="17"/>
        <v>0</v>
      </c>
      <c r="K297" s="17" t="e">
        <f t="shared" ca="1" si="18"/>
        <v>#NAME?</v>
      </c>
      <c r="O297" s="19" t="e">
        <f t="shared" ca="1" si="19"/>
        <v>#NAME?</v>
      </c>
    </row>
    <row r="298" spans="1:15" ht="24" customHeight="1" x14ac:dyDescent="0.2">
      <c r="A298" s="8"/>
      <c r="B298" s="120">
        <f t="shared" si="16"/>
        <v>0</v>
      </c>
      <c r="C298" s="7"/>
      <c r="D298" s="7"/>
      <c r="E298" s="7"/>
      <c r="F298" s="7"/>
      <c r="G298" s="7"/>
      <c r="H298" s="7"/>
      <c r="I298" s="16" t="str">
        <f t="shared" si="17"/>
        <v>0</v>
      </c>
      <c r="K298" s="17" t="e">
        <f t="shared" ca="1" si="18"/>
        <v>#NAME?</v>
      </c>
      <c r="O298" s="19" t="e">
        <f t="shared" ca="1" si="19"/>
        <v>#NAME?</v>
      </c>
    </row>
    <row r="299" spans="1:15" ht="24" customHeight="1" x14ac:dyDescent="0.2">
      <c r="A299" s="8"/>
      <c r="B299" s="120">
        <f t="shared" si="16"/>
        <v>0</v>
      </c>
      <c r="C299" s="7"/>
      <c r="D299" s="7"/>
      <c r="E299" s="7"/>
      <c r="F299" s="7"/>
      <c r="G299" s="7"/>
      <c r="H299" s="7"/>
      <c r="I299" s="16" t="str">
        <f t="shared" si="17"/>
        <v>0</v>
      </c>
      <c r="K299" s="17" t="e">
        <f t="shared" ca="1" si="18"/>
        <v>#NAME?</v>
      </c>
      <c r="O299" s="19" t="e">
        <f t="shared" ca="1" si="19"/>
        <v>#NAME?</v>
      </c>
    </row>
    <row r="300" spans="1:15" ht="24" customHeight="1" x14ac:dyDescent="0.2">
      <c r="A300" s="8"/>
      <c r="B300" s="120">
        <f t="shared" si="16"/>
        <v>0</v>
      </c>
      <c r="C300" s="7"/>
      <c r="D300" s="7"/>
      <c r="E300" s="7"/>
      <c r="F300" s="7"/>
      <c r="G300" s="7"/>
      <c r="H300" s="7"/>
      <c r="I300" s="16" t="str">
        <f t="shared" si="17"/>
        <v>0</v>
      </c>
      <c r="K300" s="17" t="e">
        <f t="shared" ca="1" si="18"/>
        <v>#NAME?</v>
      </c>
      <c r="O300" s="19" t="e">
        <f t="shared" ca="1" si="19"/>
        <v>#NAME?</v>
      </c>
    </row>
    <row r="301" spans="1:15" ht="24" customHeight="1" x14ac:dyDescent="0.2">
      <c r="A301" s="8"/>
      <c r="B301" s="120">
        <f t="shared" si="16"/>
        <v>0</v>
      </c>
      <c r="C301" s="7"/>
      <c r="D301" s="7"/>
      <c r="E301" s="7"/>
      <c r="F301" s="7"/>
      <c r="G301" s="7"/>
      <c r="H301" s="7"/>
      <c r="I301" s="16" t="str">
        <f t="shared" si="17"/>
        <v>0</v>
      </c>
      <c r="K301" s="17" t="e">
        <f t="shared" ca="1" si="18"/>
        <v>#NAME?</v>
      </c>
      <c r="O301" s="19" t="e">
        <f t="shared" ca="1" si="19"/>
        <v>#NAME?</v>
      </c>
    </row>
    <row r="302" spans="1:15" ht="24" customHeight="1" x14ac:dyDescent="0.2">
      <c r="A302" s="8"/>
      <c r="B302" s="120">
        <f t="shared" si="16"/>
        <v>0</v>
      </c>
      <c r="C302" s="7"/>
      <c r="D302" s="7"/>
      <c r="E302" s="7"/>
      <c r="F302" s="7"/>
      <c r="G302" s="7"/>
      <c r="H302" s="7"/>
      <c r="I302" s="16" t="str">
        <f t="shared" si="17"/>
        <v>0</v>
      </c>
      <c r="K302" s="17" t="e">
        <f t="shared" ca="1" si="18"/>
        <v>#NAME?</v>
      </c>
      <c r="O302" s="19" t="e">
        <f t="shared" ca="1" si="19"/>
        <v>#NAME?</v>
      </c>
    </row>
    <row r="303" spans="1:15" ht="24" customHeight="1" x14ac:dyDescent="0.2">
      <c r="A303" s="8"/>
      <c r="B303" s="120">
        <f t="shared" si="16"/>
        <v>0</v>
      </c>
      <c r="C303" s="7"/>
      <c r="D303" s="7"/>
      <c r="E303" s="7"/>
      <c r="F303" s="7"/>
      <c r="G303" s="7"/>
      <c r="H303" s="7"/>
      <c r="I303" s="16" t="str">
        <f t="shared" si="17"/>
        <v>0</v>
      </c>
      <c r="K303" s="17" t="e">
        <f t="shared" ca="1" si="18"/>
        <v>#NAME?</v>
      </c>
      <c r="O303" s="19" t="e">
        <f t="shared" ca="1" si="19"/>
        <v>#NAME?</v>
      </c>
    </row>
    <row r="304" spans="1:15" ht="24" customHeight="1" x14ac:dyDescent="0.2">
      <c r="A304" s="112"/>
      <c r="K304" s="17"/>
    </row>
    <row r="305" spans="1:11" ht="24" customHeight="1" x14ac:dyDescent="0.2">
      <c r="A305" s="112"/>
      <c r="K305" s="17"/>
    </row>
    <row r="306" spans="1:11" ht="24" customHeight="1" x14ac:dyDescent="0.2">
      <c r="A306" s="112"/>
      <c r="K306" s="17"/>
    </row>
    <row r="307" spans="1:11" ht="24" customHeight="1" x14ac:dyDescent="0.2">
      <c r="A307" s="112"/>
      <c r="K307" s="17"/>
    </row>
    <row r="308" spans="1:11" ht="24" customHeight="1" x14ac:dyDescent="0.2">
      <c r="A308" s="112"/>
      <c r="K308" s="17"/>
    </row>
    <row r="309" spans="1:11" ht="24" customHeight="1" x14ac:dyDescent="0.2">
      <c r="A309" s="112"/>
      <c r="K309" s="17"/>
    </row>
    <row r="310" spans="1:11" ht="24" customHeight="1" x14ac:dyDescent="0.2">
      <c r="A310" s="112"/>
      <c r="K310" s="17"/>
    </row>
    <row r="311" spans="1:11" ht="24" customHeight="1" x14ac:dyDescent="0.2">
      <c r="A311" s="112"/>
      <c r="K311" s="17"/>
    </row>
    <row r="312" spans="1:11" ht="24" customHeight="1" x14ac:dyDescent="0.2">
      <c r="A312" s="112"/>
      <c r="K312" s="17"/>
    </row>
    <row r="313" spans="1:11" ht="24" customHeight="1" x14ac:dyDescent="0.2">
      <c r="A313" s="112"/>
      <c r="K313" s="17"/>
    </row>
    <row r="314" spans="1:11" ht="24" customHeight="1" x14ac:dyDescent="0.2">
      <c r="A314" s="112"/>
      <c r="K314" s="17"/>
    </row>
    <row r="315" spans="1:11" ht="24" customHeight="1" x14ac:dyDescent="0.2">
      <c r="A315" s="112"/>
      <c r="K315" s="17"/>
    </row>
    <row r="316" spans="1:11" ht="24" customHeight="1" x14ac:dyDescent="0.2">
      <c r="A316" s="112"/>
      <c r="K316" s="17"/>
    </row>
    <row r="317" spans="1:11" ht="24" customHeight="1" x14ac:dyDescent="0.2">
      <c r="A317" s="112"/>
      <c r="K317" s="17"/>
    </row>
    <row r="318" spans="1:11" ht="24" customHeight="1" x14ac:dyDescent="0.2">
      <c r="A318" s="112"/>
      <c r="K318" s="17"/>
    </row>
    <row r="319" spans="1:11" ht="24" customHeight="1" x14ac:dyDescent="0.2">
      <c r="A319" s="112"/>
      <c r="K319" s="17"/>
    </row>
    <row r="320" spans="1:11" ht="24" customHeight="1" x14ac:dyDescent="0.2">
      <c r="A320" s="112"/>
      <c r="K320" s="17"/>
    </row>
    <row r="321" spans="1:11" ht="24" customHeight="1" x14ac:dyDescent="0.2">
      <c r="A321" s="112"/>
      <c r="K321" s="17"/>
    </row>
    <row r="322" spans="1:11" ht="24" customHeight="1" x14ac:dyDescent="0.2">
      <c r="A322" s="112"/>
      <c r="K322" s="17"/>
    </row>
    <row r="323" spans="1:11" ht="24" customHeight="1" x14ac:dyDescent="0.2">
      <c r="A323" s="112"/>
      <c r="K323" s="17"/>
    </row>
    <row r="324" spans="1:11" ht="24" customHeight="1" x14ac:dyDescent="0.2">
      <c r="A324" s="112"/>
      <c r="K324" s="17"/>
    </row>
    <row r="325" spans="1:11" ht="24" customHeight="1" x14ac:dyDescent="0.2">
      <c r="A325" s="112"/>
      <c r="K325" s="17"/>
    </row>
    <row r="326" spans="1:11" ht="24" customHeight="1" x14ac:dyDescent="0.2">
      <c r="A326" s="112"/>
      <c r="K326" s="17"/>
    </row>
    <row r="327" spans="1:11" ht="24" customHeight="1" x14ac:dyDescent="0.2">
      <c r="A327" s="112"/>
      <c r="K327" s="17"/>
    </row>
    <row r="328" spans="1:11" ht="24" customHeight="1" x14ac:dyDescent="0.2">
      <c r="A328" s="112"/>
      <c r="K328" s="17"/>
    </row>
    <row r="338" spans="1:15" s="72" customFormat="1" ht="24" customHeight="1" x14ac:dyDescent="0.25">
      <c r="A338" s="113"/>
      <c r="B338" s="122"/>
      <c r="C338" s="73"/>
      <c r="D338" s="73"/>
      <c r="E338" s="73"/>
      <c r="F338" s="73"/>
      <c r="G338" s="73"/>
      <c r="H338" s="73"/>
      <c r="I338" s="73"/>
      <c r="J338" s="73"/>
      <c r="K338" s="16"/>
      <c r="L338" s="74"/>
      <c r="M338" s="132"/>
      <c r="N338" s="136"/>
      <c r="O338" s="75"/>
    </row>
  </sheetData>
  <autoFilter ref="A3:O153">
    <sortState ref="A4:O303">
      <sortCondition ref="C3:C153"/>
    </sortState>
  </autoFilter>
  <mergeCells count="2">
    <mergeCell ref="A2:G2"/>
    <mergeCell ref="A1:G1"/>
  </mergeCells>
  <pageMargins left="0.74803149606299213" right="0.74803149606299213" top="0.98425196850393704" bottom="0.98425196850393704" header="0.51181102362204722" footer="0.51181102362204722"/>
  <pageSetup paperSize="9" scale="54" fitToHeight="2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tabSelected="1" workbookViewId="0">
      <pane ySplit="4" topLeftCell="A5" activePane="bottomLeft" state="frozen"/>
      <selection pane="bottomLeft" activeCell="C17" sqref="C17"/>
    </sheetView>
  </sheetViews>
  <sheetFormatPr defaultColWidth="16.28515625" defaultRowHeight="18" customHeight="1" x14ac:dyDescent="0.25"/>
  <cols>
    <col min="1" max="1" width="38" style="189" customWidth="1"/>
    <col min="2" max="2" width="20.140625" style="3" customWidth="1"/>
    <col min="3" max="3" width="16.28515625" style="3"/>
    <col min="4" max="4" width="16.28515625" style="3" customWidth="1"/>
    <col min="5" max="5" width="16.28515625" style="11"/>
    <col min="6" max="12" width="16.28515625" style="9"/>
    <col min="13" max="16384" width="16.28515625" style="20"/>
  </cols>
  <sheetData>
    <row r="1" spans="1:18" s="50" customFormat="1" ht="54.75" customHeight="1" x14ac:dyDescent="0.25">
      <c r="A1" s="214"/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47"/>
      <c r="N1" s="47"/>
      <c r="O1" s="47"/>
      <c r="P1" s="47"/>
      <c r="Q1" s="48"/>
      <c r="R1" s="49"/>
    </row>
    <row r="2" spans="1:18" s="54" customFormat="1" ht="24.75" customHeight="1" x14ac:dyDescent="0.25">
      <c r="A2" s="215" t="s">
        <v>260</v>
      </c>
      <c r="B2" s="215"/>
      <c r="C2" s="215"/>
      <c r="D2" s="215"/>
      <c r="E2" s="215"/>
      <c r="F2" s="215"/>
      <c r="G2" s="215"/>
      <c r="H2" s="215"/>
      <c r="I2" s="215"/>
      <c r="J2" s="200"/>
      <c r="K2" s="200"/>
      <c r="L2" s="201"/>
      <c r="M2" s="52"/>
      <c r="N2" s="52"/>
      <c r="O2" s="52"/>
      <c r="P2" s="52"/>
      <c r="Q2" s="53"/>
    </row>
    <row r="3" spans="1:18" s="149" customFormat="1" ht="28.5" customHeight="1" x14ac:dyDescent="0.25">
      <c r="A3" s="218" t="s">
        <v>261</v>
      </c>
      <c r="B3" s="218" t="s">
        <v>23</v>
      </c>
      <c r="C3" s="216" t="s">
        <v>24</v>
      </c>
      <c r="D3" s="217"/>
      <c r="E3" s="216" t="s">
        <v>12</v>
      </c>
      <c r="F3" s="217"/>
      <c r="G3" s="216" t="s">
        <v>13</v>
      </c>
      <c r="H3" s="217"/>
      <c r="I3" s="216" t="s">
        <v>25</v>
      </c>
      <c r="J3" s="217"/>
      <c r="K3" s="216" t="s">
        <v>26</v>
      </c>
      <c r="L3" s="217"/>
    </row>
    <row r="4" spans="1:18" s="150" customFormat="1" ht="28.5" customHeight="1" x14ac:dyDescent="0.25">
      <c r="A4" s="219"/>
      <c r="B4" s="219"/>
      <c r="C4" s="45" t="s">
        <v>14</v>
      </c>
      <c r="D4" s="46" t="s">
        <v>15</v>
      </c>
      <c r="E4" s="45" t="s">
        <v>14</v>
      </c>
      <c r="F4" s="46" t="s">
        <v>15</v>
      </c>
      <c r="G4" s="45" t="s">
        <v>14</v>
      </c>
      <c r="H4" s="46" t="s">
        <v>15</v>
      </c>
      <c r="I4" s="45" t="s">
        <v>14</v>
      </c>
      <c r="J4" s="46" t="s">
        <v>15</v>
      </c>
      <c r="K4" s="45" t="s">
        <v>14</v>
      </c>
      <c r="L4" s="46" t="s">
        <v>15</v>
      </c>
    </row>
    <row r="5" spans="1:18" s="57" customFormat="1" ht="18" customHeight="1" x14ac:dyDescent="0.25">
      <c r="A5" s="221" t="s">
        <v>262</v>
      </c>
      <c r="B5" s="152" t="s">
        <v>16</v>
      </c>
      <c r="C5" s="158">
        <v>1</v>
      </c>
      <c r="D5" s="157">
        <v>3</v>
      </c>
      <c r="E5" s="190">
        <v>1</v>
      </c>
      <c r="F5" s="199">
        <v>2</v>
      </c>
      <c r="G5" s="199"/>
      <c r="H5" s="199"/>
      <c r="I5" s="199"/>
      <c r="J5" s="199"/>
      <c r="K5" s="199"/>
      <c r="L5" s="199"/>
    </row>
    <row r="6" spans="1:18" ht="18" customHeight="1" x14ac:dyDescent="0.25">
      <c r="A6" s="222"/>
      <c r="B6" s="153" t="s">
        <v>276</v>
      </c>
      <c r="C6" s="156">
        <v>1</v>
      </c>
      <c r="D6" s="157">
        <v>1</v>
      </c>
      <c r="E6" s="191">
        <v>1</v>
      </c>
      <c r="F6" s="9">
        <v>1</v>
      </c>
    </row>
    <row r="7" spans="1:18" ht="18" customHeight="1" x14ac:dyDescent="0.25">
      <c r="A7" s="223"/>
      <c r="B7" s="161" t="s">
        <v>17</v>
      </c>
      <c r="C7" s="159">
        <v>1</v>
      </c>
      <c r="D7" s="155">
        <v>1</v>
      </c>
      <c r="E7" s="192">
        <v>1</v>
      </c>
      <c r="F7" s="9">
        <v>1</v>
      </c>
    </row>
    <row r="8" spans="1:18" ht="18" customHeight="1" x14ac:dyDescent="0.25">
      <c r="A8" s="211" t="s">
        <v>263</v>
      </c>
      <c r="B8" s="160" t="s">
        <v>16</v>
      </c>
      <c r="C8" s="160">
        <v>1</v>
      </c>
      <c r="D8" s="172">
        <v>10</v>
      </c>
      <c r="E8" s="192">
        <v>1</v>
      </c>
      <c r="F8" s="9">
        <v>8</v>
      </c>
    </row>
    <row r="9" spans="1:18" ht="18" customHeight="1" x14ac:dyDescent="0.25">
      <c r="A9" s="212"/>
      <c r="B9" s="152" t="s">
        <v>276</v>
      </c>
      <c r="C9" s="158">
        <v>0</v>
      </c>
      <c r="D9" s="157">
        <v>0</v>
      </c>
      <c r="E9" s="191">
        <v>0</v>
      </c>
      <c r="F9" s="9">
        <v>0</v>
      </c>
    </row>
    <row r="10" spans="1:18" ht="18" customHeight="1" x14ac:dyDescent="0.25">
      <c r="A10" s="213"/>
      <c r="B10" s="161" t="s">
        <v>17</v>
      </c>
      <c r="C10" s="159">
        <v>1</v>
      </c>
      <c r="D10" s="173">
        <v>3</v>
      </c>
      <c r="E10" s="192">
        <v>1</v>
      </c>
      <c r="F10" s="9">
        <v>6</v>
      </c>
    </row>
    <row r="11" spans="1:18" ht="18" customHeight="1" x14ac:dyDescent="0.25">
      <c r="A11" s="211" t="s">
        <v>59</v>
      </c>
      <c r="B11" s="154" t="s">
        <v>16</v>
      </c>
      <c r="C11" s="175">
        <v>1</v>
      </c>
      <c r="D11" s="174">
        <v>6</v>
      </c>
      <c r="E11" s="192">
        <v>1</v>
      </c>
      <c r="F11" s="9">
        <v>6</v>
      </c>
    </row>
    <row r="12" spans="1:18" ht="18" customHeight="1" x14ac:dyDescent="0.25">
      <c r="A12" s="212"/>
      <c r="B12" s="152" t="s">
        <v>276</v>
      </c>
      <c r="C12" s="158">
        <v>1</v>
      </c>
      <c r="D12" s="179">
        <v>5</v>
      </c>
      <c r="E12" s="191">
        <v>1</v>
      </c>
      <c r="F12" s="9">
        <v>4</v>
      </c>
    </row>
    <row r="13" spans="1:18" ht="18" customHeight="1" x14ac:dyDescent="0.25">
      <c r="A13" s="213"/>
      <c r="B13" s="162" t="s">
        <v>17</v>
      </c>
      <c r="C13" s="169">
        <v>1</v>
      </c>
      <c r="D13" s="181">
        <v>5</v>
      </c>
      <c r="E13" s="193">
        <v>1</v>
      </c>
      <c r="F13" s="9">
        <v>4</v>
      </c>
    </row>
    <row r="14" spans="1:18" ht="18" customHeight="1" x14ac:dyDescent="0.25">
      <c r="A14" s="211" t="s">
        <v>150</v>
      </c>
      <c r="B14" s="163" t="s">
        <v>16</v>
      </c>
      <c r="C14" s="168">
        <v>1</v>
      </c>
      <c r="D14" s="174">
        <v>19</v>
      </c>
      <c r="E14" s="194">
        <v>1</v>
      </c>
      <c r="F14" s="9">
        <v>19</v>
      </c>
    </row>
    <row r="15" spans="1:18" ht="18" customHeight="1" x14ac:dyDescent="0.25">
      <c r="A15" s="212"/>
      <c r="B15" s="152" t="s">
        <v>276</v>
      </c>
      <c r="C15" s="158">
        <v>2</v>
      </c>
      <c r="D15" s="179">
        <v>2</v>
      </c>
      <c r="E15" s="191">
        <v>2</v>
      </c>
      <c r="F15" s="9">
        <v>2</v>
      </c>
    </row>
    <row r="16" spans="1:18" ht="18" customHeight="1" x14ac:dyDescent="0.25">
      <c r="A16" s="213"/>
      <c r="B16" s="161" t="s">
        <v>17</v>
      </c>
      <c r="C16" s="169">
        <v>1</v>
      </c>
      <c r="D16" s="155">
        <v>14</v>
      </c>
      <c r="E16" s="195">
        <v>1</v>
      </c>
      <c r="F16" s="9">
        <v>9</v>
      </c>
    </row>
    <row r="17" spans="1:6" ht="18" customHeight="1" x14ac:dyDescent="0.25">
      <c r="A17" s="211" t="s">
        <v>264</v>
      </c>
      <c r="B17" s="154" t="s">
        <v>16</v>
      </c>
      <c r="C17" s="178">
        <v>1</v>
      </c>
      <c r="D17" s="182">
        <v>1</v>
      </c>
      <c r="E17" s="195">
        <v>1</v>
      </c>
      <c r="F17" s="9">
        <v>1</v>
      </c>
    </row>
    <row r="18" spans="1:6" ht="18" customHeight="1" x14ac:dyDescent="0.25">
      <c r="A18" s="212"/>
      <c r="B18" s="152" t="s">
        <v>276</v>
      </c>
      <c r="C18" s="158">
        <v>1</v>
      </c>
      <c r="D18" s="157">
        <v>5</v>
      </c>
      <c r="E18" s="191">
        <v>1</v>
      </c>
      <c r="F18" s="9">
        <v>5</v>
      </c>
    </row>
    <row r="19" spans="1:6" ht="18" customHeight="1" x14ac:dyDescent="0.25">
      <c r="A19" s="213"/>
      <c r="B19" s="161" t="s">
        <v>17</v>
      </c>
      <c r="C19" s="177">
        <v>1</v>
      </c>
      <c r="D19" s="155">
        <v>4</v>
      </c>
      <c r="E19" s="195">
        <v>1</v>
      </c>
      <c r="F19" s="9">
        <v>4</v>
      </c>
    </row>
    <row r="20" spans="1:6" ht="18" customHeight="1" x14ac:dyDescent="0.25">
      <c r="A20" s="211" t="s">
        <v>265</v>
      </c>
      <c r="B20" s="154" t="s">
        <v>16</v>
      </c>
      <c r="C20" s="175">
        <v>1</v>
      </c>
      <c r="D20" s="174">
        <v>5</v>
      </c>
      <c r="E20" s="192">
        <v>1</v>
      </c>
      <c r="F20" s="9">
        <v>5</v>
      </c>
    </row>
    <row r="21" spans="1:6" ht="18" customHeight="1" x14ac:dyDescent="0.25">
      <c r="A21" s="212"/>
      <c r="B21" s="152" t="s">
        <v>276</v>
      </c>
      <c r="C21" s="183">
        <v>4</v>
      </c>
      <c r="D21" s="153">
        <v>1</v>
      </c>
      <c r="E21" s="191">
        <v>2</v>
      </c>
      <c r="F21" s="9">
        <v>3</v>
      </c>
    </row>
    <row r="22" spans="1:6" ht="18" customHeight="1" x14ac:dyDescent="0.25">
      <c r="A22" s="213"/>
      <c r="B22" s="162" t="s">
        <v>17</v>
      </c>
      <c r="C22" s="159">
        <v>1</v>
      </c>
      <c r="D22" s="155">
        <v>9</v>
      </c>
      <c r="E22" s="192">
        <v>2</v>
      </c>
      <c r="F22" s="9">
        <v>4</v>
      </c>
    </row>
    <row r="23" spans="1:6" ht="18" customHeight="1" x14ac:dyDescent="0.25">
      <c r="A23" s="211" t="s">
        <v>60</v>
      </c>
      <c r="B23" s="163" t="s">
        <v>16</v>
      </c>
      <c r="C23" s="168">
        <v>1</v>
      </c>
      <c r="D23" s="174">
        <v>50</v>
      </c>
      <c r="E23" s="192">
        <v>1</v>
      </c>
      <c r="F23" s="9">
        <v>7</v>
      </c>
    </row>
    <row r="24" spans="1:6" ht="18" customHeight="1" x14ac:dyDescent="0.25">
      <c r="A24" s="212"/>
      <c r="B24" s="152" t="s">
        <v>276</v>
      </c>
      <c r="C24" s="158">
        <v>1</v>
      </c>
      <c r="D24" s="157">
        <v>9</v>
      </c>
      <c r="E24" s="196">
        <v>1</v>
      </c>
      <c r="F24" s="9">
        <v>8</v>
      </c>
    </row>
    <row r="25" spans="1:6" ht="18" customHeight="1" x14ac:dyDescent="0.25">
      <c r="A25" s="213"/>
      <c r="B25" s="161" t="s">
        <v>17</v>
      </c>
      <c r="C25" s="159">
        <v>1</v>
      </c>
      <c r="D25" s="155">
        <v>8</v>
      </c>
      <c r="E25" s="195">
        <v>1</v>
      </c>
      <c r="F25" s="9">
        <v>8</v>
      </c>
    </row>
    <row r="26" spans="1:6" ht="18" customHeight="1" x14ac:dyDescent="0.25">
      <c r="A26" s="211" t="s">
        <v>63</v>
      </c>
      <c r="B26" s="154" t="s">
        <v>16</v>
      </c>
      <c r="C26" s="178">
        <v>1</v>
      </c>
      <c r="D26" s="185">
        <v>22</v>
      </c>
      <c r="E26" s="192">
        <v>1</v>
      </c>
      <c r="F26" s="9">
        <v>16</v>
      </c>
    </row>
    <row r="27" spans="1:6" ht="18" customHeight="1" x14ac:dyDescent="0.25">
      <c r="A27" s="212"/>
      <c r="B27" s="152" t="s">
        <v>276</v>
      </c>
      <c r="C27" s="158">
        <v>9</v>
      </c>
      <c r="D27" s="186">
        <v>6</v>
      </c>
      <c r="E27" s="191">
        <v>0</v>
      </c>
      <c r="F27" s="9">
        <v>0</v>
      </c>
    </row>
    <row r="28" spans="1:6" ht="18" customHeight="1" x14ac:dyDescent="0.25">
      <c r="A28" s="213"/>
      <c r="B28" s="162" t="s">
        <v>17</v>
      </c>
      <c r="C28" s="169">
        <v>4</v>
      </c>
      <c r="D28" s="170">
        <v>12</v>
      </c>
      <c r="E28" s="192">
        <v>6</v>
      </c>
      <c r="F28" s="9">
        <v>3</v>
      </c>
    </row>
    <row r="29" spans="1:6" ht="18" customHeight="1" x14ac:dyDescent="0.25">
      <c r="A29" s="211" t="s">
        <v>266</v>
      </c>
      <c r="B29" s="163" t="s">
        <v>16</v>
      </c>
      <c r="C29" s="168">
        <v>1</v>
      </c>
      <c r="D29" s="172">
        <v>7</v>
      </c>
      <c r="E29" s="197">
        <v>1</v>
      </c>
      <c r="F29" s="9">
        <v>7</v>
      </c>
    </row>
    <row r="30" spans="1:6" ht="18" customHeight="1" x14ac:dyDescent="0.25">
      <c r="A30" s="212"/>
      <c r="B30" s="152" t="s">
        <v>276</v>
      </c>
      <c r="C30" s="183">
        <v>0</v>
      </c>
      <c r="D30" s="157">
        <v>0</v>
      </c>
      <c r="E30" s="198">
        <v>1</v>
      </c>
      <c r="F30" s="9">
        <v>5</v>
      </c>
    </row>
    <row r="31" spans="1:6" ht="18" customHeight="1" x14ac:dyDescent="0.25">
      <c r="A31" s="213"/>
      <c r="B31" s="162" t="s">
        <v>17</v>
      </c>
      <c r="C31" s="169">
        <v>1</v>
      </c>
      <c r="D31" s="181">
        <v>6</v>
      </c>
      <c r="E31" s="192">
        <v>1</v>
      </c>
      <c r="F31" s="9">
        <v>6</v>
      </c>
    </row>
    <row r="32" spans="1:6" ht="18" customHeight="1" x14ac:dyDescent="0.25">
      <c r="A32" s="211" t="s">
        <v>267</v>
      </c>
      <c r="B32" s="163" t="s">
        <v>16</v>
      </c>
      <c r="C32" s="184">
        <v>1</v>
      </c>
      <c r="D32" s="174">
        <v>14</v>
      </c>
      <c r="E32" s="192">
        <v>1</v>
      </c>
      <c r="F32" s="9">
        <v>14</v>
      </c>
    </row>
    <row r="33" spans="1:6" ht="18" customHeight="1" x14ac:dyDescent="0.25">
      <c r="A33" s="212"/>
      <c r="B33" s="152" t="s">
        <v>276</v>
      </c>
      <c r="C33" s="168">
        <v>1</v>
      </c>
      <c r="D33" s="170">
        <v>9</v>
      </c>
      <c r="E33" s="191">
        <v>1</v>
      </c>
      <c r="F33" s="9">
        <v>9</v>
      </c>
    </row>
    <row r="34" spans="1:6" ht="18" customHeight="1" x14ac:dyDescent="0.25">
      <c r="A34" s="213"/>
      <c r="B34" s="161" t="s">
        <v>17</v>
      </c>
      <c r="C34" s="169">
        <v>1</v>
      </c>
      <c r="D34" s="187">
        <v>8</v>
      </c>
      <c r="E34" s="192">
        <v>2</v>
      </c>
      <c r="F34" s="9">
        <v>4</v>
      </c>
    </row>
    <row r="35" spans="1:6" ht="18" customHeight="1" x14ac:dyDescent="0.25">
      <c r="A35" s="211" t="s">
        <v>268</v>
      </c>
      <c r="B35" s="154" t="s">
        <v>16</v>
      </c>
      <c r="C35" s="178">
        <v>1</v>
      </c>
      <c r="D35" s="172">
        <v>8</v>
      </c>
      <c r="E35" s="195">
        <v>1</v>
      </c>
      <c r="F35" s="9">
        <v>5</v>
      </c>
    </row>
    <row r="36" spans="1:6" ht="18" customHeight="1" x14ac:dyDescent="0.25">
      <c r="A36" s="212"/>
      <c r="B36" s="152" t="s">
        <v>276</v>
      </c>
      <c r="C36" s="158">
        <v>0</v>
      </c>
      <c r="D36" s="179">
        <v>0</v>
      </c>
      <c r="E36" s="191">
        <v>1</v>
      </c>
      <c r="F36" s="9">
        <v>6</v>
      </c>
    </row>
    <row r="37" spans="1:6" ht="18" customHeight="1" x14ac:dyDescent="0.25">
      <c r="A37" s="213"/>
      <c r="B37" s="162" t="s">
        <v>17</v>
      </c>
      <c r="C37" s="169">
        <v>1</v>
      </c>
      <c r="D37" s="170">
        <v>4</v>
      </c>
      <c r="E37" s="192">
        <v>1</v>
      </c>
      <c r="F37" s="9">
        <v>6</v>
      </c>
    </row>
    <row r="38" spans="1:6" ht="18" customHeight="1" x14ac:dyDescent="0.25">
      <c r="A38" s="211" t="s">
        <v>269</v>
      </c>
      <c r="B38" s="163" t="s">
        <v>16</v>
      </c>
      <c r="C38" s="178">
        <v>1</v>
      </c>
      <c r="D38" s="174">
        <v>13</v>
      </c>
      <c r="E38" s="192">
        <v>1</v>
      </c>
      <c r="F38" s="9">
        <v>11</v>
      </c>
    </row>
    <row r="39" spans="1:6" ht="18" customHeight="1" x14ac:dyDescent="0.25">
      <c r="A39" s="212"/>
      <c r="B39" s="152" t="s">
        <v>276</v>
      </c>
      <c r="C39" s="158">
        <v>1</v>
      </c>
      <c r="D39" s="179">
        <v>5</v>
      </c>
      <c r="E39" s="191">
        <v>1</v>
      </c>
      <c r="F39" s="9">
        <v>3</v>
      </c>
    </row>
    <row r="40" spans="1:6" ht="18" customHeight="1" x14ac:dyDescent="0.25">
      <c r="A40" s="213"/>
      <c r="B40" s="161" t="s">
        <v>17</v>
      </c>
      <c r="C40" s="169">
        <v>1</v>
      </c>
      <c r="D40" s="170">
        <v>4</v>
      </c>
      <c r="E40" s="192">
        <v>1</v>
      </c>
      <c r="F40" s="9">
        <v>3</v>
      </c>
    </row>
    <row r="41" spans="1:6" ht="18" customHeight="1" x14ac:dyDescent="0.25">
      <c r="A41" s="211" t="s">
        <v>270</v>
      </c>
      <c r="B41" s="154" t="s">
        <v>16</v>
      </c>
      <c r="C41" s="178">
        <v>1</v>
      </c>
      <c r="D41" s="172">
        <v>23</v>
      </c>
      <c r="E41" s="195">
        <v>1</v>
      </c>
      <c r="F41" s="9">
        <v>36</v>
      </c>
    </row>
    <row r="42" spans="1:6" ht="18" customHeight="1" x14ac:dyDescent="0.25">
      <c r="A42" s="212"/>
      <c r="B42" s="152" t="s">
        <v>276</v>
      </c>
      <c r="C42" s="158">
        <v>3</v>
      </c>
      <c r="D42" s="157">
        <v>6</v>
      </c>
      <c r="E42" s="196">
        <v>2</v>
      </c>
      <c r="F42" s="9">
        <v>9</v>
      </c>
    </row>
    <row r="43" spans="1:6" ht="18" customHeight="1" x14ac:dyDescent="0.25">
      <c r="A43" s="213"/>
      <c r="B43" s="162" t="s">
        <v>17</v>
      </c>
      <c r="C43" s="177">
        <v>1</v>
      </c>
      <c r="D43" s="155">
        <v>19</v>
      </c>
      <c r="E43" s="195">
        <v>2</v>
      </c>
      <c r="F43" s="9">
        <v>7</v>
      </c>
    </row>
    <row r="44" spans="1:6" ht="18" customHeight="1" x14ac:dyDescent="0.25">
      <c r="A44" s="211" t="s">
        <v>271</v>
      </c>
      <c r="B44" s="163" t="s">
        <v>16</v>
      </c>
      <c r="C44" s="175">
        <v>1</v>
      </c>
      <c r="D44" s="180">
        <v>6</v>
      </c>
      <c r="E44" s="192">
        <v>1</v>
      </c>
      <c r="F44" s="9">
        <v>8</v>
      </c>
    </row>
    <row r="45" spans="1:6" ht="18" customHeight="1" x14ac:dyDescent="0.25">
      <c r="A45" s="212"/>
      <c r="B45" s="152" t="s">
        <v>276</v>
      </c>
      <c r="C45" s="158">
        <v>1</v>
      </c>
      <c r="D45" s="157">
        <v>8</v>
      </c>
      <c r="E45" s="191">
        <v>1</v>
      </c>
      <c r="F45" s="9">
        <v>8</v>
      </c>
    </row>
    <row r="46" spans="1:6" ht="18" customHeight="1" x14ac:dyDescent="0.25">
      <c r="A46" s="213"/>
      <c r="B46" s="162" t="s">
        <v>17</v>
      </c>
      <c r="C46" s="159">
        <v>1</v>
      </c>
      <c r="D46" s="173">
        <v>7</v>
      </c>
      <c r="E46" s="192">
        <v>1</v>
      </c>
      <c r="F46" s="9">
        <v>8</v>
      </c>
    </row>
    <row r="47" spans="1:6" ht="18" customHeight="1" x14ac:dyDescent="0.25">
      <c r="A47" s="211" t="s">
        <v>272</v>
      </c>
      <c r="B47" s="163" t="s">
        <v>16</v>
      </c>
      <c r="C47" s="178">
        <v>3</v>
      </c>
      <c r="D47" s="174">
        <v>7</v>
      </c>
      <c r="E47" s="192">
        <v>2</v>
      </c>
      <c r="F47" s="9">
        <v>10</v>
      </c>
    </row>
    <row r="48" spans="1:6" ht="18" customHeight="1" x14ac:dyDescent="0.25">
      <c r="A48" s="212"/>
      <c r="B48" s="152" t="s">
        <v>276</v>
      </c>
      <c r="C48" s="158">
        <v>9</v>
      </c>
      <c r="D48" s="179">
        <v>9</v>
      </c>
      <c r="E48" s="191">
        <v>9</v>
      </c>
      <c r="F48" s="9">
        <v>1</v>
      </c>
    </row>
    <row r="49" spans="1:12" ht="18" customHeight="1" x14ac:dyDescent="0.25">
      <c r="A49" s="213"/>
      <c r="B49" s="162" t="s">
        <v>17</v>
      </c>
      <c r="C49" s="177">
        <v>1</v>
      </c>
      <c r="D49" s="170">
        <v>39</v>
      </c>
      <c r="E49" s="192">
        <v>7</v>
      </c>
      <c r="F49" s="9">
        <v>4</v>
      </c>
    </row>
    <row r="50" spans="1:12" ht="18" customHeight="1" x14ac:dyDescent="0.25">
      <c r="A50" s="211" t="s">
        <v>273</v>
      </c>
      <c r="B50" s="163" t="s">
        <v>16</v>
      </c>
      <c r="C50" s="175">
        <v>0</v>
      </c>
      <c r="D50" s="176">
        <v>0</v>
      </c>
      <c r="E50" s="192">
        <v>0</v>
      </c>
      <c r="F50" s="9">
        <v>0</v>
      </c>
    </row>
    <row r="51" spans="1:12" ht="18" customHeight="1" x14ac:dyDescent="0.25">
      <c r="A51" s="212"/>
      <c r="B51" s="152" t="s">
        <v>276</v>
      </c>
      <c r="C51" s="158">
        <v>0</v>
      </c>
      <c r="D51" s="174">
        <v>0</v>
      </c>
      <c r="E51" s="191">
        <v>0</v>
      </c>
      <c r="F51" s="9">
        <v>0</v>
      </c>
    </row>
    <row r="52" spans="1:12" ht="18" customHeight="1" x14ac:dyDescent="0.25">
      <c r="A52" s="213"/>
      <c r="B52" s="161" t="s">
        <v>17</v>
      </c>
      <c r="C52" s="159">
        <v>0</v>
      </c>
      <c r="D52" s="173">
        <v>0</v>
      </c>
      <c r="E52" s="192">
        <v>0</v>
      </c>
      <c r="F52" s="9">
        <v>0</v>
      </c>
    </row>
    <row r="53" spans="1:12" ht="18" customHeight="1" x14ac:dyDescent="0.25">
      <c r="A53" s="211" t="s">
        <v>274</v>
      </c>
      <c r="B53" s="154" t="s">
        <v>16</v>
      </c>
      <c r="C53" s="168">
        <v>3</v>
      </c>
      <c r="D53" s="172">
        <v>39</v>
      </c>
      <c r="E53" s="192">
        <v>3</v>
      </c>
      <c r="F53" s="9">
        <v>14</v>
      </c>
    </row>
    <row r="54" spans="1:12" ht="18" customHeight="1" x14ac:dyDescent="0.25">
      <c r="A54" s="212"/>
      <c r="B54" s="152" t="s">
        <v>276</v>
      </c>
      <c r="C54" s="158">
        <v>0</v>
      </c>
      <c r="D54" s="157">
        <v>0</v>
      </c>
      <c r="E54" s="191">
        <v>0</v>
      </c>
      <c r="F54" s="9">
        <v>0</v>
      </c>
    </row>
    <row r="55" spans="1:12" ht="18" customHeight="1" x14ac:dyDescent="0.25">
      <c r="A55" s="213"/>
      <c r="B55" s="161" t="s">
        <v>17</v>
      </c>
      <c r="C55" s="169">
        <v>6</v>
      </c>
      <c r="D55" s="155">
        <v>23</v>
      </c>
      <c r="E55" s="192">
        <v>0</v>
      </c>
      <c r="F55" s="9">
        <v>0</v>
      </c>
    </row>
    <row r="56" spans="1:12" s="151" customFormat="1" ht="18" customHeight="1" x14ac:dyDescent="0.25">
      <c r="A56" s="220" t="s">
        <v>275</v>
      </c>
      <c r="B56" s="166" t="s">
        <v>16</v>
      </c>
      <c r="C56" s="168">
        <v>1</v>
      </c>
      <c r="D56" s="172">
        <v>5</v>
      </c>
      <c r="E56" s="192">
        <v>1</v>
      </c>
      <c r="F56" s="9">
        <v>5</v>
      </c>
      <c r="G56" s="9"/>
      <c r="H56" s="9"/>
      <c r="I56" s="9"/>
      <c r="J56" s="9"/>
      <c r="K56" s="9"/>
      <c r="L56" s="9"/>
    </row>
    <row r="57" spans="1:12" s="151" customFormat="1" ht="18" customHeight="1" x14ac:dyDescent="0.25">
      <c r="A57" s="220"/>
      <c r="B57" s="164" t="s">
        <v>276</v>
      </c>
      <c r="C57" s="158">
        <v>7</v>
      </c>
      <c r="D57" s="170">
        <v>4</v>
      </c>
      <c r="E57" s="191">
        <v>5</v>
      </c>
      <c r="F57" s="9">
        <v>5</v>
      </c>
      <c r="G57" s="9"/>
      <c r="H57" s="9"/>
      <c r="I57" s="9"/>
      <c r="J57" s="9"/>
      <c r="K57" s="9"/>
      <c r="L57" s="9"/>
    </row>
    <row r="58" spans="1:12" s="151" customFormat="1" ht="18" customHeight="1" x14ac:dyDescent="0.25">
      <c r="A58" s="220"/>
      <c r="B58" s="167" t="s">
        <v>17</v>
      </c>
      <c r="C58" s="169">
        <v>0</v>
      </c>
      <c r="D58" s="171">
        <v>0</v>
      </c>
      <c r="E58" s="192">
        <v>5</v>
      </c>
      <c r="F58" s="9">
        <v>7</v>
      </c>
      <c r="G58" s="9"/>
      <c r="H58" s="9"/>
      <c r="I58" s="9"/>
      <c r="J58" s="9"/>
      <c r="K58" s="9"/>
      <c r="L58" s="9"/>
    </row>
    <row r="59" spans="1:12" ht="14.25" x14ac:dyDescent="0.25">
      <c r="A59" s="188"/>
      <c r="B59" s="165"/>
      <c r="C59" s="165"/>
      <c r="D59" s="165"/>
      <c r="E59" s="9"/>
    </row>
    <row r="60" spans="1:12" ht="14.25" x14ac:dyDescent="0.25">
      <c r="B60" s="20"/>
      <c r="C60" s="20"/>
      <c r="D60" s="20"/>
      <c r="E60" s="9"/>
    </row>
    <row r="61" spans="1:12" ht="14.25" x14ac:dyDescent="0.25">
      <c r="B61" s="20"/>
      <c r="C61" s="20"/>
      <c r="D61" s="20"/>
      <c r="E61" s="9"/>
    </row>
    <row r="62" spans="1:12" ht="14.25" x14ac:dyDescent="0.25">
      <c r="B62" s="20"/>
      <c r="C62" s="20"/>
      <c r="D62" s="20"/>
      <c r="E62" s="9"/>
    </row>
    <row r="63" spans="1:12" ht="14.25" x14ac:dyDescent="0.25">
      <c r="B63" s="20"/>
      <c r="C63" s="20"/>
      <c r="D63" s="20"/>
      <c r="E63" s="9"/>
    </row>
    <row r="64" spans="1:12" ht="14.25" x14ac:dyDescent="0.25">
      <c r="B64" s="20"/>
      <c r="C64" s="20"/>
      <c r="D64" s="20"/>
      <c r="E64" s="9"/>
    </row>
    <row r="65" spans="2:5" ht="14.25" x14ac:dyDescent="0.25">
      <c r="B65" s="20"/>
      <c r="C65" s="20"/>
      <c r="D65" s="20"/>
      <c r="E65" s="9"/>
    </row>
    <row r="66" spans="2:5" ht="14.25" x14ac:dyDescent="0.25">
      <c r="B66" s="20"/>
      <c r="C66" s="20"/>
      <c r="D66" s="20"/>
      <c r="E66" s="9"/>
    </row>
    <row r="67" spans="2:5" ht="14.25" x14ac:dyDescent="0.25">
      <c r="B67" s="20"/>
      <c r="C67" s="20"/>
      <c r="D67" s="20"/>
      <c r="E67" s="9"/>
    </row>
    <row r="68" spans="2:5" ht="14.25" x14ac:dyDescent="0.25">
      <c r="B68" s="20"/>
      <c r="C68" s="20"/>
      <c r="D68" s="20"/>
      <c r="E68" s="9"/>
    </row>
    <row r="69" spans="2:5" ht="14.25" x14ac:dyDescent="0.25">
      <c r="B69" s="20"/>
      <c r="C69" s="20"/>
      <c r="D69" s="20"/>
      <c r="E69" s="9"/>
    </row>
    <row r="70" spans="2:5" ht="14.25" x14ac:dyDescent="0.25">
      <c r="B70" s="20"/>
      <c r="C70" s="20"/>
      <c r="D70" s="20"/>
      <c r="E70" s="9"/>
    </row>
    <row r="71" spans="2:5" ht="14.25" x14ac:dyDescent="0.25">
      <c r="B71" s="20"/>
      <c r="C71" s="20"/>
      <c r="D71" s="20"/>
      <c r="E71" s="9"/>
    </row>
    <row r="72" spans="2:5" ht="14.25" x14ac:dyDescent="0.25">
      <c r="B72" s="20"/>
      <c r="C72" s="20"/>
      <c r="D72" s="20"/>
      <c r="E72" s="9"/>
    </row>
    <row r="73" spans="2:5" ht="14.25" x14ac:dyDescent="0.25">
      <c r="B73" s="20"/>
      <c r="C73" s="20"/>
      <c r="D73" s="20"/>
      <c r="E73" s="9"/>
    </row>
    <row r="74" spans="2:5" ht="14.25" x14ac:dyDescent="0.25">
      <c r="B74" s="20"/>
      <c r="C74" s="20"/>
      <c r="D74" s="20"/>
      <c r="E74" s="9"/>
    </row>
    <row r="75" spans="2:5" ht="14.25" x14ac:dyDescent="0.25">
      <c r="B75" s="20"/>
      <c r="C75" s="20"/>
      <c r="D75" s="20"/>
      <c r="E75" s="9"/>
    </row>
    <row r="76" spans="2:5" ht="14.25" x14ac:dyDescent="0.25">
      <c r="B76" s="20"/>
      <c r="C76" s="20"/>
      <c r="D76" s="20"/>
      <c r="E76" s="9"/>
    </row>
    <row r="77" spans="2:5" ht="14.25" x14ac:dyDescent="0.25">
      <c r="B77" s="20"/>
      <c r="C77" s="20"/>
      <c r="D77" s="20"/>
      <c r="E77" s="9"/>
    </row>
    <row r="78" spans="2:5" ht="14.25" x14ac:dyDescent="0.25">
      <c r="B78" s="20"/>
      <c r="C78" s="20"/>
      <c r="D78" s="20"/>
      <c r="E78" s="9"/>
    </row>
    <row r="79" spans="2:5" ht="14.25" x14ac:dyDescent="0.25">
      <c r="B79" s="20"/>
      <c r="C79" s="20"/>
      <c r="D79" s="20"/>
      <c r="E79" s="9"/>
    </row>
    <row r="80" spans="2:5" ht="14.25" x14ac:dyDescent="0.25">
      <c r="B80" s="20"/>
      <c r="C80" s="20"/>
      <c r="D80" s="20"/>
      <c r="E80" s="9"/>
    </row>
    <row r="81" spans="2:5" ht="14.25" x14ac:dyDescent="0.25">
      <c r="B81" s="20"/>
      <c r="C81" s="20"/>
      <c r="D81" s="20"/>
      <c r="E81" s="9"/>
    </row>
    <row r="82" spans="2:5" ht="14.25" x14ac:dyDescent="0.25">
      <c r="B82" s="20"/>
      <c r="C82" s="20"/>
      <c r="D82" s="20"/>
      <c r="E82" s="9"/>
    </row>
    <row r="83" spans="2:5" ht="14.25" x14ac:dyDescent="0.25">
      <c r="B83" s="20"/>
      <c r="C83" s="20"/>
      <c r="D83" s="20"/>
      <c r="E83" s="9"/>
    </row>
    <row r="84" spans="2:5" ht="14.25" x14ac:dyDescent="0.25">
      <c r="B84" s="20"/>
      <c r="C84" s="20"/>
      <c r="D84" s="20"/>
      <c r="E84" s="9"/>
    </row>
    <row r="85" spans="2:5" ht="14.25" x14ac:dyDescent="0.25">
      <c r="B85" s="20"/>
      <c r="C85" s="20"/>
      <c r="D85" s="20"/>
      <c r="E85" s="9"/>
    </row>
    <row r="86" spans="2:5" ht="14.25" x14ac:dyDescent="0.25">
      <c r="B86" s="20"/>
      <c r="C86" s="20"/>
      <c r="D86" s="20"/>
      <c r="E86" s="9"/>
    </row>
    <row r="87" spans="2:5" ht="14.25" x14ac:dyDescent="0.25">
      <c r="B87" s="20"/>
      <c r="C87" s="20"/>
      <c r="D87" s="20"/>
      <c r="E87" s="9"/>
    </row>
    <row r="88" spans="2:5" ht="14.25" x14ac:dyDescent="0.25">
      <c r="B88" s="20"/>
      <c r="C88" s="20"/>
      <c r="D88" s="20"/>
      <c r="E88" s="9"/>
    </row>
    <row r="89" spans="2:5" ht="14.25" x14ac:dyDescent="0.25">
      <c r="B89" s="20"/>
      <c r="C89" s="20"/>
      <c r="D89" s="20"/>
      <c r="E89" s="9"/>
    </row>
    <row r="90" spans="2:5" ht="14.25" x14ac:dyDescent="0.25">
      <c r="B90" s="20"/>
      <c r="C90" s="20"/>
      <c r="D90" s="20"/>
      <c r="E90" s="9"/>
    </row>
    <row r="91" spans="2:5" ht="14.25" x14ac:dyDescent="0.25">
      <c r="B91" s="20"/>
      <c r="C91" s="20"/>
      <c r="D91" s="20"/>
      <c r="E91" s="9"/>
    </row>
    <row r="92" spans="2:5" ht="14.25" x14ac:dyDescent="0.25">
      <c r="B92" s="20"/>
      <c r="C92" s="20"/>
      <c r="D92" s="20"/>
      <c r="E92" s="9"/>
    </row>
    <row r="93" spans="2:5" ht="14.25" x14ac:dyDescent="0.25">
      <c r="B93" s="20"/>
      <c r="C93" s="20"/>
      <c r="D93" s="20"/>
      <c r="E93" s="9"/>
    </row>
    <row r="94" spans="2:5" ht="14.25" x14ac:dyDescent="0.25">
      <c r="B94" s="20"/>
      <c r="C94" s="20"/>
      <c r="D94" s="20"/>
      <c r="E94" s="9"/>
    </row>
    <row r="95" spans="2:5" ht="14.25" x14ac:dyDescent="0.25">
      <c r="B95" s="20"/>
      <c r="C95" s="20"/>
      <c r="D95" s="20"/>
      <c r="E95" s="9"/>
    </row>
    <row r="96" spans="2:5" ht="14.25" x14ac:dyDescent="0.25">
      <c r="B96" s="20"/>
      <c r="C96" s="20"/>
      <c r="D96" s="20"/>
      <c r="E96" s="9"/>
    </row>
    <row r="97" spans="2:5" ht="14.25" x14ac:dyDescent="0.25">
      <c r="B97" s="20"/>
      <c r="C97" s="20"/>
      <c r="D97" s="20"/>
      <c r="E97" s="9"/>
    </row>
    <row r="98" spans="2:5" ht="14.25" x14ac:dyDescent="0.25">
      <c r="B98" s="20"/>
      <c r="C98" s="20"/>
      <c r="D98" s="20"/>
      <c r="E98" s="9"/>
    </row>
    <row r="99" spans="2:5" ht="14.25" x14ac:dyDescent="0.25">
      <c r="B99" s="20"/>
      <c r="C99" s="20"/>
      <c r="D99" s="20"/>
      <c r="E99" s="9"/>
    </row>
    <row r="100" spans="2:5" ht="14.25" x14ac:dyDescent="0.25">
      <c r="B100" s="20"/>
      <c r="C100" s="20"/>
      <c r="D100" s="20"/>
      <c r="E100" s="9"/>
    </row>
  </sheetData>
  <mergeCells count="27">
    <mergeCell ref="A56:A58"/>
    <mergeCell ref="A14:A16"/>
    <mergeCell ref="A8:A10"/>
    <mergeCell ref="A5:A7"/>
    <mergeCell ref="A44:A46"/>
    <mergeCell ref="A47:A49"/>
    <mergeCell ref="A50:A52"/>
    <mergeCell ref="A53:A55"/>
    <mergeCell ref="A17:A19"/>
    <mergeCell ref="A32:A34"/>
    <mergeCell ref="A35:A37"/>
    <mergeCell ref="A38:A40"/>
    <mergeCell ref="A23:A25"/>
    <mergeCell ref="A26:A28"/>
    <mergeCell ref="A41:A43"/>
    <mergeCell ref="A29:A31"/>
    <mergeCell ref="A20:A22"/>
    <mergeCell ref="A11:A13"/>
    <mergeCell ref="A1:L1"/>
    <mergeCell ref="A2:I2"/>
    <mergeCell ref="I3:J3"/>
    <mergeCell ref="K3:L3"/>
    <mergeCell ref="A3:A4"/>
    <mergeCell ref="B3:B4"/>
    <mergeCell ref="C3:D3"/>
    <mergeCell ref="E3:F3"/>
    <mergeCell ref="G3:H3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"/>
  <sheetViews>
    <sheetView zoomScaleNormal="100" workbookViewId="0">
      <pane ySplit="3" topLeftCell="A4" activePane="bottomLeft" state="frozen"/>
      <selection pane="bottomLeft" activeCell="C6" sqref="C6:C7"/>
    </sheetView>
  </sheetViews>
  <sheetFormatPr defaultColWidth="34.85546875" defaultRowHeight="24" customHeight="1" x14ac:dyDescent="0.25"/>
  <cols>
    <col min="1" max="1" width="28.42578125" style="24" customWidth="1"/>
    <col min="2" max="2" width="21.28515625" style="3" customWidth="1"/>
    <col min="3" max="3" width="20.140625" style="3" customWidth="1"/>
    <col min="4" max="4" width="20" style="3" customWidth="1"/>
    <col min="5" max="5" width="23.5703125" style="3" customWidth="1"/>
    <col min="6" max="7" width="20.7109375" style="3" customWidth="1"/>
    <col min="8" max="8" width="20.5703125" style="3" customWidth="1"/>
    <col min="9" max="16384" width="34.85546875" style="20"/>
  </cols>
  <sheetData>
    <row r="1" spans="1:24" s="79" customFormat="1" ht="54.75" customHeight="1" x14ac:dyDescent="0.25">
      <c r="A1" s="214"/>
      <c r="B1" s="214"/>
      <c r="C1" s="214"/>
      <c r="D1" s="214"/>
      <c r="E1" s="214"/>
      <c r="F1" s="214"/>
      <c r="G1" s="214"/>
      <c r="H1" s="214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78"/>
    </row>
    <row r="2" spans="1:24" s="77" customFormat="1" ht="24" customHeight="1" x14ac:dyDescent="0.25">
      <c r="A2" s="224" t="s">
        <v>36</v>
      </c>
      <c r="B2" s="224"/>
      <c r="C2" s="224"/>
      <c r="D2" s="224"/>
      <c r="E2" s="224"/>
      <c r="F2" s="224"/>
      <c r="G2" s="224"/>
      <c r="H2" s="224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3"/>
    </row>
    <row r="3" spans="1:24" s="34" customFormat="1" ht="36" customHeight="1" x14ac:dyDescent="0.25">
      <c r="A3" s="30" t="s">
        <v>18</v>
      </c>
      <c r="B3" s="30" t="s">
        <v>19</v>
      </c>
      <c r="C3" s="30" t="s">
        <v>50</v>
      </c>
      <c r="D3" s="30" t="s">
        <v>22</v>
      </c>
      <c r="E3" s="30" t="s">
        <v>51</v>
      </c>
      <c r="F3" s="30" t="s">
        <v>20</v>
      </c>
      <c r="G3" s="30" t="s">
        <v>52</v>
      </c>
      <c r="H3" s="30" t="s">
        <v>21</v>
      </c>
      <c r="I3" s="30"/>
      <c r="J3" s="30"/>
      <c r="K3" s="30"/>
      <c r="L3" s="30"/>
      <c r="M3" s="30"/>
      <c r="N3" s="31"/>
      <c r="O3" s="31"/>
      <c r="P3" s="31"/>
      <c r="Q3" s="32"/>
      <c r="R3" s="32"/>
      <c r="S3" s="33"/>
    </row>
    <row r="4" spans="1:24" s="90" customFormat="1" ht="30" customHeight="1" x14ac:dyDescent="0.25">
      <c r="A4" s="84" t="s">
        <v>54</v>
      </c>
      <c r="B4" s="85">
        <v>364</v>
      </c>
      <c r="C4" s="86">
        <v>458</v>
      </c>
      <c r="D4" s="87">
        <v>748</v>
      </c>
      <c r="E4" s="88">
        <v>8.1018518518518516E-4</v>
      </c>
      <c r="F4" s="87">
        <v>355</v>
      </c>
      <c r="G4" s="89">
        <v>0.77510000000000001</v>
      </c>
      <c r="H4" s="89">
        <v>0.74450000000000005</v>
      </c>
    </row>
    <row r="5" spans="1:24" ht="24" customHeight="1" x14ac:dyDescent="0.25">
      <c r="A5" s="84" t="s">
        <v>55</v>
      </c>
    </row>
    <row r="6" spans="1:24" ht="24" customHeight="1" x14ac:dyDescent="0.25">
      <c r="D6" s="21"/>
      <c r="E6" s="23"/>
      <c r="F6" s="21"/>
      <c r="G6" s="21"/>
      <c r="H6" s="22"/>
    </row>
    <row r="7" spans="1:24" ht="24" customHeight="1" x14ac:dyDescent="0.25">
      <c r="F7" s="36"/>
      <c r="G7" s="36"/>
    </row>
  </sheetData>
  <mergeCells count="2">
    <mergeCell ref="A2:H2"/>
    <mergeCell ref="A1:H1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SEO Audit</vt:lpstr>
      <vt:lpstr>Keyword Research</vt:lpstr>
      <vt:lpstr>Keyword Research (Visitors)</vt:lpstr>
      <vt:lpstr>Keyword Analysis</vt:lpstr>
      <vt:lpstr>Tracking (Ranking)</vt:lpstr>
      <vt:lpstr>Tracking (Metrics)</vt:lpstr>
      <vt:lpstr>'Keyword Analysis'!Print_Area</vt:lpstr>
    </vt:vector>
  </TitlesOfParts>
  <Company>Virtual Stacks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Kumari</dc:creator>
  <cp:lastModifiedBy>Brian Cotton</cp:lastModifiedBy>
  <cp:lastPrinted>2013-04-25T18:47:28Z</cp:lastPrinted>
  <dcterms:created xsi:type="dcterms:W3CDTF">2013-04-25T18:37:08Z</dcterms:created>
  <dcterms:modified xsi:type="dcterms:W3CDTF">2015-03-02T15:05:02Z</dcterms:modified>
</cp:coreProperties>
</file>